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385" yWindow="960" windowWidth="21840" windowHeight="13740" tabRatio="802" firstSheet="5" activeTab="5"/>
  </bookViews>
  <sheets>
    <sheet name="import assoc" sheetId="1" state="hidden" r:id="rId1"/>
    <sheet name="descriptif action" sheetId="2" state="hidden" r:id="rId2"/>
    <sheet name="import budget" sheetId="3" state="hidden" r:id="rId3"/>
    <sheet name="import F5" sheetId="4" state="hidden" r:id="rId4"/>
    <sheet name="ini" sheetId="5" state="hidden" r:id="rId5"/>
    <sheet name="Accueil" sheetId="6" r:id="rId6"/>
    <sheet name="Fiche A 1" sheetId="7" r:id="rId7"/>
    <sheet name="Fiche A 2" sheetId="8" r:id="rId8"/>
    <sheet name="Fiche A 3" sheetId="9" r:id="rId9"/>
    <sheet name="Fiche F1" sheetId="10" r:id="rId10"/>
    <sheet name="Fiche F 2" sheetId="11" r:id="rId11"/>
    <sheet name="Fiche F 2 bis" sheetId="12" r:id="rId12"/>
    <sheet name="Fiche F 3" sheetId="13" r:id="rId13"/>
    <sheet name="Fiche F 4" sheetId="14" r:id="rId14"/>
    <sheet name="Fiche F 5" sheetId="15" r:id="rId15"/>
    <sheet name="demande solde" sheetId="16" r:id="rId16"/>
  </sheets>
  <definedNames>
    <definedName name="Excel_BuiltIn__FilterDatabase_13">'Fiche F 5'!#REF!</definedName>
    <definedName name="_xlnm.Print_Area" localSheetId="5">'Accueil'!$A$1:$E$28</definedName>
    <definedName name="_xlnm.Print_Area" localSheetId="15">'demande solde'!$A$1:$G$24</definedName>
    <definedName name="_xlnm.Print_Area" localSheetId="6">'Fiche A 1'!$A$1:$K$42</definedName>
    <definedName name="_xlnm.Print_Area" localSheetId="7">'Fiche A 2'!$A$1:$J$62</definedName>
    <definedName name="_xlnm.Print_Area" localSheetId="8">'Fiche A 3'!$A$1:$I$49</definedName>
    <definedName name="_xlnm.Print_Area" localSheetId="10">'Fiche F 2'!$A$1:$K$53</definedName>
    <definedName name="_xlnm.Print_Area" localSheetId="11">'Fiche F 2 bis'!$A$1:$C$17</definedName>
    <definedName name="_xlnm.Print_Area" localSheetId="12">'Fiche F 3'!$A$1:$J$65</definedName>
    <definedName name="_xlnm.Print_Area" localSheetId="13">'Fiche F 4'!$A$1:$F$29</definedName>
    <definedName name="_xlnm.Print_Area" localSheetId="14">'Fiche F 5'!$A$1:$J$46</definedName>
    <definedName name="_xlnm.Print_Area" localSheetId="9">'Fiche F1'!$A$1:$K$44</definedName>
  </definedNames>
  <calcPr fullCalcOnLoad="1"/>
</workbook>
</file>

<file path=xl/sharedStrings.xml><?xml version="1.0" encoding="utf-8"?>
<sst xmlns="http://schemas.openxmlformats.org/spreadsheetml/2006/main" count="1280" uniqueCount="1001">
  <si>
    <t>F1_partenaires associatifs 2</t>
  </si>
  <si>
    <t>F1_partenaires associatifs 3</t>
  </si>
  <si>
    <t>F1_partenaires conception 1 prev</t>
  </si>
  <si>
    <t>F1_partenaires conception 1 real</t>
  </si>
  <si>
    <t>F1_0 date juillet fin real</t>
  </si>
  <si>
    <t>F1_0 date noel début</t>
  </si>
  <si>
    <t>F1_0 date noel début real</t>
  </si>
  <si>
    <t>F1_0 date noel fin</t>
  </si>
  <si>
    <t>F1_0 date noel fin real</t>
  </si>
  <si>
    <t>F1_0 date première année</t>
  </si>
  <si>
    <t>F3_contrat A qualif 6</t>
  </si>
  <si>
    <t>F1_partenaires conception 2 prev</t>
  </si>
  <si>
    <t>F1_partenaires conception 2 real</t>
  </si>
  <si>
    <t>F1_partenaires conception 3 prev</t>
  </si>
  <si>
    <t>F1_partenaires conception 3 real</t>
  </si>
  <si>
    <t>F1_partenaires conception 4 prev</t>
  </si>
  <si>
    <t>F1_partenaires conception 4 real</t>
  </si>
  <si>
    <t>F1_partenaires conception 5 prev</t>
  </si>
  <si>
    <t>F1_partenaires conception 5 real</t>
  </si>
  <si>
    <t>F1_partenaires conception 6 prev</t>
  </si>
  <si>
    <t>F1_partenaires conception 6 real</t>
  </si>
  <si>
    <t>F1_0 date toussaint fin</t>
  </si>
  <si>
    <t>Budg_62 transports</t>
  </si>
  <si>
    <t>Budg_62 transports real</t>
  </si>
  <si>
    <t>Budg_63 autres impots taxes</t>
  </si>
  <si>
    <t>Budg_63 autres impots taxes real</t>
  </si>
  <si>
    <t>Budg_63 impots taxes sur remuner real</t>
  </si>
  <si>
    <t>Budg_63 impots taxes sur remuneration</t>
  </si>
  <si>
    <t>F1_0 durée printemps</t>
  </si>
  <si>
    <t>F1_0 durée printemps real</t>
  </si>
  <si>
    <t>F1_0 durée toussaint</t>
  </si>
  <si>
    <t>F1_0 durée toussaint real</t>
  </si>
  <si>
    <t>F1_0 indicateur method eval</t>
  </si>
  <si>
    <t>F1_0 lieu de realisation de l'action</t>
  </si>
  <si>
    <t>F1_0 localisation action</t>
  </si>
  <si>
    <t>F1_A2 realisation nombre3 real</t>
  </si>
  <si>
    <t>F1_A2 realisation nombre4 prev</t>
  </si>
  <si>
    <t>F1_A2 realisation nombre4 real</t>
  </si>
  <si>
    <t>F1_A2 realisation nombre5 prev</t>
  </si>
  <si>
    <t>F1_A2 realisation nombre5 real</t>
  </si>
  <si>
    <t>F1_A2 realisation type  1</t>
  </si>
  <si>
    <t>Budg_2 autres charges real</t>
  </si>
  <si>
    <t>Budg_2 charges fixes de fonction</t>
  </si>
  <si>
    <t>Budg_2 ressources indirectes 3 real</t>
  </si>
  <si>
    <t>F1_0 nbre personnes public cible</t>
  </si>
  <si>
    <t>F1_0 nom structure de l'action</t>
  </si>
  <si>
    <t>F1_0 objectifs du projet</t>
  </si>
  <si>
    <t>F1_0 perspectives proposées</t>
  </si>
  <si>
    <t>Budg_70 prestation service real</t>
  </si>
  <si>
    <t>Budg_70 produits activités annexes</t>
  </si>
  <si>
    <t>Budg_70 produits activités annexes real</t>
  </si>
  <si>
    <t>Budg_70 ventes marchandises</t>
  </si>
  <si>
    <t>Budg_70 ventes marchandises real</t>
  </si>
  <si>
    <t>Budg_74 autr aid don subventions</t>
  </si>
  <si>
    <t>Budg_74 autr aid don subventions real</t>
  </si>
  <si>
    <t>F1_B1 effectif masculin prev</t>
  </si>
  <si>
    <t>F1_B1 effectif masculin real</t>
  </si>
  <si>
    <t>F1_B2 de 11 à 15 ans prev</t>
  </si>
  <si>
    <t>F1_B2 de 11 à 15 ans real</t>
  </si>
  <si>
    <t>F1_B2 de 16 à 18 ans prev</t>
  </si>
  <si>
    <t>F1_B2 de 16 à 18 real</t>
  </si>
  <si>
    <t>F1_B2 de 19 à 21 ans prev</t>
  </si>
  <si>
    <t>F1_B2 de 19 à 21 ans real</t>
  </si>
  <si>
    <t>F1_B2 de 22 à 25 ans prev</t>
  </si>
  <si>
    <t>F1_0 chargé action nom</t>
  </si>
  <si>
    <t>F1_0 chargé action prénom</t>
  </si>
  <si>
    <t>F1_0 chargé action téléphone</t>
  </si>
  <si>
    <t>F1_0 date de mise en oeuvre de l'action</t>
  </si>
  <si>
    <t>F1_0 date ete apres 15 aout début</t>
  </si>
  <si>
    <t>F1_0 date ete apres 15 aout début real</t>
  </si>
  <si>
    <t>F1_0 date ete apres 15 aout fin</t>
  </si>
  <si>
    <t>F1_0 date ete apres 15 aout fin real</t>
  </si>
  <si>
    <t>F1_0 date ete avant 15 aout début</t>
  </si>
  <si>
    <t>F1_0 date ete avant 15 aout début real</t>
  </si>
  <si>
    <t>F1_0 date ete avant 15 aout fin</t>
  </si>
  <si>
    <t>F1_B5 niveau IV real</t>
  </si>
  <si>
    <t>F1_B5 niveau V prev</t>
  </si>
  <si>
    <t>F1_B5 niveau V real</t>
  </si>
  <si>
    <t>F1_B5 non diplomés prev</t>
  </si>
  <si>
    <t>F1_B5 non diplomés real</t>
  </si>
  <si>
    <t>F1_C effectif particip habit prev</t>
  </si>
  <si>
    <t>F1_C effectif particip habit real</t>
  </si>
  <si>
    <t>F1_date début projet prévisionnel</t>
  </si>
  <si>
    <t>F1_date début projet réalisé</t>
  </si>
  <si>
    <t>F1_B2 de 22 à 25 ans real</t>
  </si>
  <si>
    <t>Budg_77 produits exceptionnels real</t>
  </si>
  <si>
    <t>Budg_78 reprise sur amortis et provisions</t>
  </si>
  <si>
    <t>Budg_78 reprise sur amortis et provisions real</t>
  </si>
  <si>
    <t>Budg_79 transfert charges</t>
  </si>
  <si>
    <t>Budg_79 transfert charges real</t>
  </si>
  <si>
    <t>Budg_86 mise a dispo gratuite</t>
  </si>
  <si>
    <t>Budg_86 mise a dispo gratuite real</t>
  </si>
  <si>
    <t>Budg_86 Personnel bénévole</t>
  </si>
  <si>
    <t>Budg_86 Personnel bénévole real</t>
  </si>
  <si>
    <t>Budg_86 secours en nature</t>
  </si>
  <si>
    <t>F1_0 date ete avant 15 aout fin real</t>
  </si>
  <si>
    <t>F1_0 date hiver début</t>
  </si>
  <si>
    <t>F1_0 date hiver début real</t>
  </si>
  <si>
    <t>F3_contrat A remun brute hor 3</t>
  </si>
  <si>
    <t>F1_0 date toussaint fin real</t>
  </si>
  <si>
    <t>F1_0 description du dossier</t>
  </si>
  <si>
    <t>F1_0 durée apres 15 aout</t>
  </si>
  <si>
    <t>F1_0 durée apres 15 aout real</t>
  </si>
  <si>
    <t>F1_0 durée avant 15 aout</t>
  </si>
  <si>
    <t>F1_0 durée avant 15 aout real</t>
  </si>
  <si>
    <t>F1_0 durée de l'action</t>
  </si>
  <si>
    <t>F1_0 durée de l'action 2</t>
  </si>
  <si>
    <t>F1_0 date première année 2</t>
  </si>
  <si>
    <t>F1_0 date printemps début</t>
  </si>
  <si>
    <t>F1_0 date printemps début real</t>
  </si>
  <si>
    <t>F1_0 date printemps fin</t>
  </si>
  <si>
    <t>F1_0 date printemps fin real</t>
  </si>
  <si>
    <t>F1_0 date toussaint début</t>
  </si>
  <si>
    <t>F1_0 date toussaint début real</t>
  </si>
  <si>
    <t>Budg_62 Publicité publication real</t>
  </si>
  <si>
    <t>Budg_62 rémun interméd honorair</t>
  </si>
  <si>
    <t>Budg_62 rémun interméd honorair real</t>
  </si>
  <si>
    <t>Budg_62 Services bancaires et autres</t>
  </si>
  <si>
    <t>Budg_62 Services bancaires et autres real</t>
  </si>
  <si>
    <t>F1_partenaires mise en oeuvre 5 real</t>
  </si>
  <si>
    <t>F1_partenaires mise en oeuvre 6 prev</t>
  </si>
  <si>
    <t>F1_A1 année fin réalisé</t>
  </si>
  <si>
    <t>F1_A1 début de programme</t>
  </si>
  <si>
    <t>F1_A1 durée de réalisation prévisionnel</t>
  </si>
  <si>
    <t>F1_A1 durée de réalisation réalisé</t>
  </si>
  <si>
    <t>F1_A2 realisation nombre1 prev</t>
  </si>
  <si>
    <t>F1_A2 realisation nombre1 real</t>
  </si>
  <si>
    <t>F1_A2 realisation nombre2 prev</t>
  </si>
  <si>
    <t>F1_A2 realisation nombre2 real</t>
  </si>
  <si>
    <t>F1_A2 realisation nombre3 prev</t>
  </si>
  <si>
    <t>F1_reconduction avec modif</t>
  </si>
  <si>
    <t>F2_autres observations</t>
  </si>
  <si>
    <t>F2_information contributions en nature</t>
  </si>
  <si>
    <t>F2_regles repart charg indirect</t>
  </si>
  <si>
    <t>n°dossier</t>
  </si>
  <si>
    <t>indic 1</t>
  </si>
  <si>
    <t>descriptif indic 1</t>
  </si>
  <si>
    <t>descriptif indic 1 annee ant</t>
  </si>
  <si>
    <t>indic 2</t>
  </si>
  <si>
    <t>descriptif indic 2</t>
  </si>
  <si>
    <t>descriptif indic 2 annee ant</t>
  </si>
  <si>
    <t>Budg_2 charges fixes de fonction real</t>
  </si>
  <si>
    <t>F1_B1 effectif féminin prev</t>
  </si>
  <si>
    <t>F1_B1 effectif féminin real</t>
  </si>
  <si>
    <t>mère real</t>
  </si>
  <si>
    <t>mère prev</t>
  </si>
  <si>
    <t>autres real</t>
  </si>
  <si>
    <t>autres prev</t>
  </si>
  <si>
    <t>Budg_2 autres charges</t>
  </si>
  <si>
    <t>F3_contrat B remun brute hor 2</t>
  </si>
  <si>
    <t>F3_contrat B remun brute hor 3</t>
  </si>
  <si>
    <t>Budg_2 frais financiers</t>
  </si>
  <si>
    <t>Budg_2 frais financiers real</t>
  </si>
  <si>
    <t>Budg_2 ressources indirectes 1</t>
  </si>
  <si>
    <t>Budg_2 ressources indirectes 1 real</t>
  </si>
  <si>
    <t>Budg_2 ressources indirectes 2</t>
  </si>
  <si>
    <t>Budg_2 ressources indirectes 2 real</t>
  </si>
  <si>
    <t>Budg_2 ressources indirectes 3</t>
  </si>
  <si>
    <t>Budg_74 montant demande DSU</t>
  </si>
  <si>
    <t>Budg_74 montant demande DSU real</t>
  </si>
  <si>
    <t>Budg_74 montant Etat dc 1</t>
  </si>
  <si>
    <t>F1_B2 de 26 à 60 ans prev</t>
  </si>
  <si>
    <t>F1_B2 de 26 à 60 ans real</t>
  </si>
  <si>
    <t>F1_B2 de 4 à 6 ans prev</t>
  </si>
  <si>
    <t>F1_B2 de 4 à 6 ans real</t>
  </si>
  <si>
    <t>F1_B2 de 7 à 10 ans prev</t>
  </si>
  <si>
    <t>Budg_86 secours en nature real</t>
  </si>
  <si>
    <t>Budg_87 bénévolat</t>
  </si>
  <si>
    <t>F1_B4 catégorie de public real</t>
  </si>
  <si>
    <t>F1_B41 public autre prev</t>
  </si>
  <si>
    <t>F1_B41 public autre real</t>
  </si>
  <si>
    <t>F1_B41 public demandeur emploi prev</t>
  </si>
  <si>
    <t>F1_B41 public demandeur emploi real</t>
  </si>
  <si>
    <t>F1_B41 public retraité prev</t>
  </si>
  <si>
    <t>F1_B41 public retraité real</t>
  </si>
  <si>
    <t>F1_B42 effectif familles prev</t>
  </si>
  <si>
    <t>F1_B42 effectif familles real</t>
  </si>
  <si>
    <t>F1_B42 effectif parents prev</t>
  </si>
  <si>
    <t>F1_0 chargé action courriel</t>
  </si>
  <si>
    <t>F3_contrat A date fin 7</t>
  </si>
  <si>
    <t>F3_contrat A fonction 1</t>
  </si>
  <si>
    <t>F3_contrat A fonction 2</t>
  </si>
  <si>
    <t>F3_contrat A fonction 3</t>
  </si>
  <si>
    <t>F3_contrat A fonction 4</t>
  </si>
  <si>
    <t>F3_contrat A fonction 5</t>
  </si>
  <si>
    <t>F1_B42 effectif parents real</t>
  </si>
  <si>
    <t>F1_B5 niveau I prev</t>
  </si>
  <si>
    <t>F1_B5 niveau I real</t>
  </si>
  <si>
    <t>F1_B5 niveau II prev</t>
  </si>
  <si>
    <t>F1_B5 niveau II real</t>
  </si>
  <si>
    <t>F1_B5 niveau III prev</t>
  </si>
  <si>
    <t>F1_B5 niveau III real</t>
  </si>
  <si>
    <t>F1_B5 niveau IV prev</t>
  </si>
  <si>
    <t>F4_contrat D remun brute hor 3</t>
  </si>
  <si>
    <t>F3_contrat A nature 8</t>
  </si>
  <si>
    <t>F3_contrat A nature 9</t>
  </si>
  <si>
    <t>F3_contrat A nature 10</t>
  </si>
  <si>
    <t>F3_contrat A fonction 8</t>
  </si>
  <si>
    <t>F3_contrat A fonction 9</t>
  </si>
  <si>
    <t>F3_contrat A fonction 10</t>
  </si>
  <si>
    <t>F3_contrat A qualif 8</t>
  </si>
  <si>
    <t>F3_contrat A qualif 9</t>
  </si>
  <si>
    <t>F3_contrat A fonction 6</t>
  </si>
  <si>
    <t>F3_contrat A fonction 7</t>
  </si>
  <si>
    <t>F1_partenaires associatifs 1</t>
  </si>
  <si>
    <t>F3_contrat A qualif 3</t>
  </si>
  <si>
    <t>F3_contrat A qualif 4</t>
  </si>
  <si>
    <t>F3_contrat A qualif 5</t>
  </si>
  <si>
    <t>F3_contrat A nature 6</t>
  </si>
  <si>
    <t>F3_contrat A nature 7</t>
  </si>
  <si>
    <t>F3_contrat A nbre heure 1</t>
  </si>
  <si>
    <t>F3_contrat A nbre heure 2</t>
  </si>
  <si>
    <t>F3_contrat A nbre heure 3</t>
  </si>
  <si>
    <t>F3_contrat A nbre heure 4</t>
  </si>
  <si>
    <t>F3_contrat A nbre heure 5</t>
  </si>
  <si>
    <t>F3_contrat A nbre heure 6</t>
  </si>
  <si>
    <t>F3_contrat A nbre heure 7</t>
  </si>
  <si>
    <t>F3_contrat A qualif 1</t>
  </si>
  <si>
    <t>F3_contrat A qualif 2</t>
  </si>
  <si>
    <t>F3_contrat A qualif 7</t>
  </si>
  <si>
    <t>F3_contrat A remun brute hor 1</t>
  </si>
  <si>
    <t>F3_contrat A remun brute hor 2</t>
  </si>
  <si>
    <t>F3_contrat A remun brute hor 5</t>
  </si>
  <si>
    <t>F3_contrat A remun brute hor 6</t>
  </si>
  <si>
    <t>F3_contrat A remun brute hor 7</t>
  </si>
  <si>
    <t>F3_contrat B date fin 1</t>
  </si>
  <si>
    <t>F3_contrat B date fin 10</t>
  </si>
  <si>
    <t>F3_contrat B date fin 11</t>
  </si>
  <si>
    <t>F1_0 durée de réalisation</t>
  </si>
  <si>
    <t>F1_0 durée hiver</t>
  </si>
  <si>
    <t>F1_0 durée hiver real</t>
  </si>
  <si>
    <t>F1_0 durée juillet</t>
  </si>
  <si>
    <t>F1_0 durée juillet real</t>
  </si>
  <si>
    <t>F1_0 durée noel</t>
  </si>
  <si>
    <t>F1_0 durée noel real</t>
  </si>
  <si>
    <t>F1_partenaires convention 6 real</t>
  </si>
  <si>
    <t>F1_partenaires institutionnels 1</t>
  </si>
  <si>
    <t>F1_partenaires institutionnels 2</t>
  </si>
  <si>
    <t>F1_0 public cible acteur conception</t>
  </si>
  <si>
    <t>F1_partenaires mise en oeuvre 4 prev</t>
  </si>
  <si>
    <t>F1_partenaires mise en oeuvre 4 real</t>
  </si>
  <si>
    <t>F1_partenaires mise en oeuvre 5 prev</t>
  </si>
  <si>
    <t>F1_partenaires convention 4 prev</t>
  </si>
  <si>
    <t>F1_partenaires institutionnels 3</t>
  </si>
  <si>
    <t>F1_partenaires mise en oeuvre 1 prev</t>
  </si>
  <si>
    <t>F1_partenaires mise en oeuvre 1 real</t>
  </si>
  <si>
    <t>F1_partenaires mise en oeuvre 2 prev</t>
  </si>
  <si>
    <t>F1_partenaires mise en oeuvre 2 real</t>
  </si>
  <si>
    <t>F1_partenaires mise en oeuvre 3 prev</t>
  </si>
  <si>
    <t>F1_partenaires mise en oeuvre 3 real</t>
  </si>
  <si>
    <t>F3_contrat B nbre heure 1</t>
  </si>
  <si>
    <t>F3_contrat B nbre heure 10</t>
  </si>
  <si>
    <t>F3_contrat B nbre heure 11</t>
  </si>
  <si>
    <t>F3_contrat B nbre heure 2</t>
  </si>
  <si>
    <t>F3_contrat B nbre heure 3</t>
  </si>
  <si>
    <t>F3_contrat B nbre heure 4</t>
  </si>
  <si>
    <t>F3_contrat B nbre heure 5</t>
  </si>
  <si>
    <t>F3_contrat B nbre heure 6</t>
  </si>
  <si>
    <t>F1_partenaires mise en oeuvre 6 real</t>
  </si>
  <si>
    <t>F3_contrat B nature 2</t>
  </si>
  <si>
    <t>F3_contrat B nature 3</t>
  </si>
  <si>
    <t>F3_contrat B nature 4</t>
  </si>
  <si>
    <t>F3_contrat B nature 5</t>
  </si>
  <si>
    <t>indic 3</t>
  </si>
  <si>
    <t>descriptif indic 3</t>
  </si>
  <si>
    <t>descriptif indic 3 annee ant</t>
  </si>
  <si>
    <t>père real</t>
  </si>
  <si>
    <t>père prev</t>
  </si>
  <si>
    <t>Moyens humains de l’association</t>
  </si>
  <si>
    <t>F3_contrat B nbre heure 7</t>
  </si>
  <si>
    <t>F3_contrat B nbre heure 8</t>
  </si>
  <si>
    <t>F3_contrat B nbre heure 9</t>
  </si>
  <si>
    <t>F3_contrat B qualif 1</t>
  </si>
  <si>
    <t>F3_contrat B qualif 10</t>
  </si>
  <si>
    <t>F3_contrat B qualif 11</t>
  </si>
  <si>
    <t>F3_contrat B qualif 2</t>
  </si>
  <si>
    <t>F3_contrat B qualif 3</t>
  </si>
  <si>
    <t>F3_contrat B qualif 4</t>
  </si>
  <si>
    <t>F3_contrat B qualif 5</t>
  </si>
  <si>
    <t>F3_contrat B qualif 6</t>
  </si>
  <si>
    <t>F3_contrat B qualif 7</t>
  </si>
  <si>
    <t>F3_contrat B qualif 8</t>
  </si>
  <si>
    <t>F3_contrat B qualif 9</t>
  </si>
  <si>
    <t>F3_contrat B remun brute hor 1</t>
  </si>
  <si>
    <t>F3_contrat B remun brute hor 4</t>
  </si>
  <si>
    <t>F3_contrat B remun brute hor 5</t>
  </si>
  <si>
    <t>F3_contrat B remun brute hor 6</t>
  </si>
  <si>
    <t>F3_contrat B remun brute hor 7</t>
  </si>
  <si>
    <t>F3_contrat B remun brute hor 8</t>
  </si>
  <si>
    <t>F1_B2 de 7 à 10 ans real</t>
  </si>
  <si>
    <t>F1_B2 jusqu'à 3 ans prev</t>
  </si>
  <si>
    <t>F1_B2 jusqu'à 3 ans real</t>
  </si>
  <si>
    <t>F1_B2 plus de 60 ans prev</t>
  </si>
  <si>
    <t>F1_B2 plus de 60 ans real</t>
  </si>
  <si>
    <t>F1_B3 effectif des quartiers cucs prev</t>
  </si>
  <si>
    <t>F1_B3 effectif des quartiers cucs real</t>
  </si>
  <si>
    <t>F1_B4 catégorie de public prev</t>
  </si>
  <si>
    <t>F1_B41 public salarié prev</t>
  </si>
  <si>
    <t>F1_B41 public salarié real</t>
  </si>
  <si>
    <t>F1_B41 public scolarisé prev</t>
  </si>
  <si>
    <t>F1_B41 public scolarisé real</t>
  </si>
  <si>
    <t>F1_B42 effectif enseignants prev</t>
  </si>
  <si>
    <t>F3_contrat A date fin 6</t>
  </si>
  <si>
    <t>F3_contrat B remun brute hor 9</t>
  </si>
  <si>
    <t>F3_contrat C date fin 1</t>
  </si>
  <si>
    <t>F3_contrat C date fin 2</t>
  </si>
  <si>
    <t>F3_contrat C date fin 3</t>
  </si>
  <si>
    <t>F3_contrat C fonction 1</t>
  </si>
  <si>
    <t>F3_contrat C fonction 2</t>
  </si>
  <si>
    <t>F3_contrat C fonction 3</t>
  </si>
  <si>
    <t>F3_contrat C nature 1</t>
  </si>
  <si>
    <t>Budg_74 montant Etat dc 1 real</t>
  </si>
  <si>
    <t>Budg_74 montant Etat dc 2</t>
  </si>
  <si>
    <t>Budg_74 services etat financeurs 6</t>
  </si>
  <si>
    <t>Budg_74a cg</t>
  </si>
  <si>
    <t>Budg_74a cg real</t>
  </si>
  <si>
    <t>Budg_74a cr</t>
  </si>
  <si>
    <t>Budg_74a cr real</t>
  </si>
  <si>
    <t>Budg_74a cum</t>
  </si>
  <si>
    <t>Budg_74a cum real</t>
  </si>
  <si>
    <t>Budg_74a Etat</t>
  </si>
  <si>
    <t>Budg_74a Etat real</t>
  </si>
  <si>
    <t>Budg_74a total cucs</t>
  </si>
  <si>
    <t>Budg_74a ville</t>
  </si>
  <si>
    <t>Budg_74a ville real</t>
  </si>
  <si>
    <t>F3_benevol nbre heure</t>
  </si>
  <si>
    <t>F3_benevol remun hor</t>
  </si>
  <si>
    <t>F3_contrat A date fin 1</t>
  </si>
  <si>
    <t>F3_contrat A date fin 2</t>
  </si>
  <si>
    <t>F3_contrat A date fin 3</t>
  </si>
  <si>
    <t>F3_contrat A nature 1</t>
  </si>
  <si>
    <t>F3_contrat A nature 2</t>
  </si>
  <si>
    <t>F3_contrat A nature 3</t>
  </si>
  <si>
    <t>F3_contrat A nature 4</t>
  </si>
  <si>
    <t>F3_contrat A nature 5</t>
  </si>
  <si>
    <t>F3_contrat A remun b 8</t>
  </si>
  <si>
    <t>F3_contrat A remun b 9</t>
  </si>
  <si>
    <t>F3_contrat A remun b 10</t>
  </si>
  <si>
    <t>F3_contrat A date fin 8</t>
  </si>
  <si>
    <t>F3_contrat A date fin 9</t>
  </si>
  <si>
    <t>F3_contrat A date fin 10</t>
  </si>
  <si>
    <t>Association</t>
  </si>
  <si>
    <t>Loi du 1er juillet 1901 relative au contrat d’association</t>
  </si>
  <si>
    <r>
      <t>C</t>
    </r>
    <r>
      <rPr>
        <sz val="18"/>
        <color indexed="9"/>
        <rFont val="Lucida Bright"/>
        <family val="1"/>
      </rPr>
      <t xml:space="preserve">ONTRAT </t>
    </r>
    <r>
      <rPr>
        <b/>
        <sz val="18"/>
        <color indexed="9"/>
        <rFont val="Lucida Bright"/>
        <family val="1"/>
      </rPr>
      <t>U</t>
    </r>
    <r>
      <rPr>
        <sz val="18"/>
        <color indexed="9"/>
        <rFont val="Lucida Bright"/>
        <family val="1"/>
      </rPr>
      <t xml:space="preserve">RBAIN de </t>
    </r>
    <r>
      <rPr>
        <b/>
        <sz val="18"/>
        <color indexed="9"/>
        <rFont val="Lucida Bright"/>
        <family val="1"/>
      </rPr>
      <t>C</t>
    </r>
    <r>
      <rPr>
        <sz val="18"/>
        <color indexed="9"/>
        <rFont val="Lucida Bright"/>
        <family val="1"/>
      </rPr>
      <t xml:space="preserve">OHESION </t>
    </r>
    <r>
      <rPr>
        <b/>
        <sz val="18"/>
        <color indexed="9"/>
        <rFont val="Lucida Bright"/>
        <family val="1"/>
      </rPr>
      <t>S</t>
    </r>
    <r>
      <rPr>
        <sz val="18"/>
        <color indexed="9"/>
        <rFont val="Lucida Bright"/>
        <family val="1"/>
      </rPr>
      <t xml:space="preserve">OCIALE </t>
    </r>
  </si>
  <si>
    <t>MARSEILLE</t>
  </si>
  <si>
    <t>Dossier de suivi et de bilan</t>
  </si>
  <si>
    <t>75 - Autres produits de gestion courante (dont cotisations)</t>
  </si>
  <si>
    <t>F3_contrat A remun brute hor 4</t>
  </si>
  <si>
    <t>Autres achats</t>
  </si>
  <si>
    <t>74 b - Subventions d'exploitation CUCS*</t>
  </si>
  <si>
    <t>61 - Services extérieurs</t>
  </si>
  <si>
    <r>
      <t xml:space="preserve">74 c - Subventions d'exploitation droit commun </t>
    </r>
    <r>
      <rPr>
        <b/>
        <sz val="5"/>
        <color indexed="10"/>
        <rFont val="Arial"/>
        <family val="2"/>
      </rPr>
      <t>(2)</t>
    </r>
  </si>
  <si>
    <t>Sous-traitance générale</t>
  </si>
  <si>
    <t>66 - Charges financières</t>
  </si>
  <si>
    <t>76 - Produits financiers</t>
  </si>
  <si>
    <t>67 - Charges exceptionnelles</t>
  </si>
  <si>
    <t>77 - Produits exceptionnels</t>
  </si>
  <si>
    <t>68 - Dotation aux amortissements et provisions, engagements à réaliser sur ressources affectées</t>
  </si>
  <si>
    <t>F3_contrat B date fin 2</t>
  </si>
  <si>
    <t>F1_partenaires convention 1 prev</t>
  </si>
  <si>
    <t>F1_partenaires convention 1 real</t>
  </si>
  <si>
    <t>F1_partenaires convention 2 prev</t>
  </si>
  <si>
    <t>F1_partenaires convention 2 real</t>
  </si>
  <si>
    <t>F1_partenaires convention 3 prev</t>
  </si>
  <si>
    <t>F1_partenaires convention 3 real</t>
  </si>
  <si>
    <t>ATTENTION ! Depuis 2011, l'article 11 de la convention que vous avez signé fait mention des indicateurs sur lesquels vous vous appuyez pour l'évaluation de l'action.
En conséquence, vous devez compléter la Fiche F2 bis en y reportant les indicateurs définis sur la convention en commentant les résultats relatifs à chaque critère.</t>
  </si>
  <si>
    <t>Nom de l'organisme</t>
  </si>
  <si>
    <t>F1_partenaires convention 4 real</t>
  </si>
  <si>
    <t>F1_partenaires convention 5 prev</t>
  </si>
  <si>
    <t>F1_partenaires convention 5 real</t>
  </si>
  <si>
    <t>F1_partenaires convention 6 prev</t>
  </si>
  <si>
    <t>F3_contrat B fonction 2</t>
  </si>
  <si>
    <t>F3_contrat B fonction 3</t>
  </si>
  <si>
    <t>F3_contrat B fonction 4</t>
  </si>
  <si>
    <t>F3_contrat B fonction 5</t>
  </si>
  <si>
    <t>F3_contrat B fonction 6</t>
  </si>
  <si>
    <t>F3_contrat B fonction 7</t>
  </si>
  <si>
    <t>F3_contrat B fonction 8</t>
  </si>
  <si>
    <t>F3_contrat B nature 6</t>
  </si>
  <si>
    <t>F3_contrat B nature 7</t>
  </si>
  <si>
    <t>F3_contrat B nature 8</t>
  </si>
  <si>
    <t>F3_contrat B nature 9</t>
  </si>
  <si>
    <t>Nom de la structure qui mène la(les) action(s)</t>
  </si>
  <si>
    <r>
      <t xml:space="preserve">Nombre d'adhérents de l'association </t>
    </r>
    <r>
      <rPr>
        <b/>
        <u val="single"/>
        <sz val="10"/>
        <color indexed="10"/>
        <rFont val="Arial"/>
        <family val="2"/>
      </rPr>
      <t>ou de la structure locale porteuse du projet</t>
    </r>
    <r>
      <rPr>
        <b/>
        <sz val="10"/>
        <color indexed="18"/>
        <rFont val="Arial"/>
        <family val="2"/>
      </rPr>
      <t xml:space="preserve"> (à jour de la cotisation statutaire au 31 décembre de l’année écoulée)</t>
    </r>
  </si>
  <si>
    <t>Réalisé</t>
  </si>
  <si>
    <t>Prévisionnel</t>
  </si>
  <si>
    <t>Total</t>
  </si>
  <si>
    <t>Hommes</t>
  </si>
  <si>
    <t>Femmes</t>
  </si>
  <si>
    <t>Pour les structures affiliées à une union, une fédération ou un réseau, renseigner les informations de la structure locale porteuse du projet d'action.</t>
  </si>
  <si>
    <t>F3_contrat B remun brute hor 10</t>
  </si>
  <si>
    <t xml:space="preserve">  Bénévole : personne contribuant régulièrement à l’activité de votre association, de manière non rémunérée.</t>
  </si>
  <si>
    <r>
      <t xml:space="preserve">  Nombre total de salariés</t>
    </r>
    <r>
      <rPr>
        <b/>
        <sz val="10"/>
        <rFont val="Arial"/>
        <family val="2"/>
      </rPr>
      <t> </t>
    </r>
    <r>
      <rPr>
        <b/>
        <sz val="10"/>
        <color indexed="10"/>
        <rFont val="Arial"/>
        <family val="2"/>
      </rPr>
      <t>de la structure locale porteuse du projet</t>
    </r>
  </si>
  <si>
    <t>[1] Les ETPT correspondent aux effectifs physiques pondérés par la quotité de travail des agents.
A titre d’exemple, un agent titulaire dont la quotité de travail est de 80 % sur toute l’année correspond à 0,8 ETPT, un agent en CDD de 3 mois, travaillant à 80 % correspond à 0,8 * 3/12 ETPT.</t>
  </si>
  <si>
    <t xml:space="preserve">Compte de résultat de l'association    </t>
  </si>
  <si>
    <t>Fiche A 2</t>
  </si>
  <si>
    <t>RESULTAT DE L'EXERCICE (Excédent ou Déficit)</t>
  </si>
  <si>
    <t>Créances (3)</t>
  </si>
  <si>
    <t>Autres fonds associatifs</t>
  </si>
  <si>
    <t xml:space="preserve">     Usagers et comptes rattachés</t>
  </si>
  <si>
    <t xml:space="preserve">     Produits divers à recevoir</t>
  </si>
  <si>
    <t xml:space="preserve">     Subventions d'investissement sur biens non renouvelables</t>
  </si>
  <si>
    <t xml:space="preserve">     Autres créances</t>
  </si>
  <si>
    <t xml:space="preserve">     Provisions réglementées</t>
  </si>
  <si>
    <t xml:space="preserve">     Droit des propriétaires (commodat)</t>
  </si>
  <si>
    <t>F3_contrat B remun brute hor 11</t>
  </si>
  <si>
    <t>Budg_74 montant Etat dc 2 real</t>
  </si>
  <si>
    <t>Budg_74 montant Etat dc 3</t>
  </si>
  <si>
    <t>Budg_74 montant Etat dc 3 real</t>
  </si>
  <si>
    <t>Budg_74 services etat financeurs 1</t>
  </si>
  <si>
    <t>Budg_74 services etat financeurs 2</t>
  </si>
  <si>
    <t>Budg_74 services etat financeurs 3</t>
  </si>
  <si>
    <t>Budg_74 services etat financeurs 4</t>
  </si>
  <si>
    <t>Budg_74 services etat financeurs 5</t>
  </si>
  <si>
    <t>F3_contrat C remun brute hor 2</t>
  </si>
  <si>
    <t>F3_contrat C remun brute hor 3</t>
  </si>
  <si>
    <t>F4_contrat D date fin 1</t>
  </si>
  <si>
    <t>F4_contrat D date fin 2</t>
  </si>
  <si>
    <t>F4_contrat D date fin 3</t>
  </si>
  <si>
    <t>F3_contrat A date fin 4</t>
  </si>
  <si>
    <t>F3_contrat A date fin 5</t>
  </si>
  <si>
    <t>F4_contrat D remun brute hor 2</t>
  </si>
  <si>
    <t>F4_contrat D fonction 2</t>
  </si>
  <si>
    <t>F4_contrat D fonction 3</t>
  </si>
  <si>
    <t>F4_contrat D nature 1</t>
  </si>
  <si>
    <t>F4_contrat D nature 2</t>
  </si>
  <si>
    <t>F4_contrat D nature 3</t>
  </si>
  <si>
    <t>F4_contrat D nbre heure 1</t>
  </si>
  <si>
    <t>F4_contrat D nbre heure 2</t>
  </si>
  <si>
    <t>F4_contrat D nbre heure 3</t>
  </si>
  <si>
    <t>F4_contrat D qualif 1</t>
  </si>
  <si>
    <t>F4_contrat D qualif 2</t>
  </si>
  <si>
    <t>F4_contrat D qualif 3</t>
  </si>
  <si>
    <t>F4_contrat D remun brute hor 1</t>
  </si>
  <si>
    <t>Primes d'assurances</t>
  </si>
  <si>
    <t>F3_contrat A qualif 10</t>
  </si>
  <si>
    <t>F3_contrat A nbre h 8</t>
  </si>
  <si>
    <t>F3_contrat A nbre h 9</t>
  </si>
  <si>
    <t>F3_contrat A nbre h 10</t>
  </si>
  <si>
    <t>Redevances de crédit-bail</t>
  </si>
  <si>
    <t>Locations mobilières et immobilières</t>
  </si>
  <si>
    <t>Etat 2</t>
  </si>
  <si>
    <t>Charges locatives et de copropriété</t>
  </si>
  <si>
    <t>Etat 3</t>
  </si>
  <si>
    <t>Entretien et réparations</t>
  </si>
  <si>
    <t>Région(s)</t>
  </si>
  <si>
    <r>
      <t xml:space="preserve">Organismes sociaux </t>
    </r>
    <r>
      <rPr>
        <sz val="6"/>
        <color indexed="10"/>
        <rFont val="Arial"/>
        <family val="2"/>
      </rPr>
      <t>(CAF, CPAM….)</t>
    </r>
  </si>
  <si>
    <t>64 - Charges de personnel</t>
  </si>
  <si>
    <t>Fonds européens</t>
  </si>
  <si>
    <t>Rémunérations du personnel</t>
  </si>
  <si>
    <t>Agence de services et de paiement (ex. CNASEA)</t>
  </si>
  <si>
    <t>Charges sociales</t>
  </si>
  <si>
    <t>Autres recettes (précisez)</t>
  </si>
  <si>
    <t>Autres charges de personnel</t>
  </si>
  <si>
    <r>
      <t>Objectifs de l'action</t>
    </r>
    <r>
      <rPr>
        <b/>
        <sz val="7"/>
        <color indexed="18"/>
        <rFont val="Arial"/>
        <family val="2"/>
      </rPr>
      <t xml:space="preserve"> </t>
    </r>
    <r>
      <rPr>
        <sz val="7"/>
        <color indexed="18"/>
        <rFont val="Arial"/>
        <family val="2"/>
      </rPr>
      <t>(Que vouliez-vous atteindre en menant cette action ? Quels sont les résultats de l'action ? à formuler en 4/5 lignes)</t>
    </r>
  </si>
  <si>
    <r>
      <t>Bilan de l'action</t>
    </r>
    <r>
      <rPr>
        <sz val="9"/>
        <color indexed="18"/>
        <rFont val="Arial"/>
        <family val="2"/>
      </rPr>
      <t xml:space="preserve"> </t>
    </r>
    <r>
      <rPr>
        <sz val="8"/>
        <color indexed="18"/>
        <rFont val="Arial"/>
        <family val="2"/>
      </rPr>
      <t xml:space="preserve">(à formuler en 4/5 lignes ci-dessous </t>
    </r>
    <r>
      <rPr>
        <sz val="8"/>
        <color indexed="10"/>
        <rFont val="Arial"/>
        <family val="2"/>
      </rPr>
      <t>&amp; sur format word en 5 pages maxi</t>
    </r>
    <r>
      <rPr>
        <sz val="8"/>
        <color indexed="18"/>
        <rFont val="Arial"/>
        <family val="2"/>
      </rPr>
      <t>) Dans cette note doit figurer le Contenu : En quoi consistait l'action ? Comment s'organisait-t-elle ? Quels ont été les moyens mis en oeuvre (humains, techniques…) ? Quels sont les résultats ?</t>
    </r>
  </si>
  <si>
    <t>Sigle</t>
  </si>
  <si>
    <t>Nom de la structure qui mène l'action</t>
  </si>
  <si>
    <t>Nom de l'action</t>
  </si>
  <si>
    <t xml:space="preserve">Je soussigné(e), </t>
  </si>
  <si>
    <t>F3_contrat B date fin 3</t>
  </si>
  <si>
    <t>F3_contrat B date fin 4</t>
  </si>
  <si>
    <t>F3_contrat B date fin 5</t>
  </si>
  <si>
    <t>F3_contrat B date fin 6</t>
  </si>
  <si>
    <t>F3_contrat B date fin 7</t>
  </si>
  <si>
    <t>F3_contrat B date fin 8</t>
  </si>
  <si>
    <t>F3_contrat B date fin 9</t>
  </si>
  <si>
    <t>F3_contrat B fonction 1</t>
  </si>
  <si>
    <t>86 - Emplois des contributions volontaires en nature</t>
  </si>
  <si>
    <t>F3_contrat B fonction 9</t>
  </si>
  <si>
    <t>F3_contrat B nature 1</t>
  </si>
  <si>
    <t>F3_contrat B nature 10</t>
  </si>
  <si>
    <t>F3_contrat B nature 11</t>
  </si>
  <si>
    <t>F3_contrat B fonction 10</t>
  </si>
  <si>
    <t>F3_contrat B fonction 11</t>
  </si>
  <si>
    <r>
      <t>C</t>
    </r>
    <r>
      <rPr>
        <sz val="16"/>
        <color indexed="18"/>
        <rFont val="Lucida Bright"/>
        <family val="1"/>
      </rPr>
      <t>ONTRAT</t>
    </r>
    <r>
      <rPr>
        <b/>
        <sz val="16"/>
        <color indexed="18"/>
        <rFont val="Lucida Bright"/>
        <family val="1"/>
      </rPr>
      <t xml:space="preserve"> U</t>
    </r>
    <r>
      <rPr>
        <sz val="16"/>
        <color indexed="18"/>
        <rFont val="Lucida Bright"/>
        <family val="1"/>
      </rPr>
      <t>RBAIN DE</t>
    </r>
    <r>
      <rPr>
        <b/>
        <sz val="16"/>
        <color indexed="18"/>
        <rFont val="Lucida Bright"/>
        <family val="1"/>
      </rPr>
      <t xml:space="preserve"> C</t>
    </r>
    <r>
      <rPr>
        <sz val="16"/>
        <color indexed="18"/>
        <rFont val="Lucida Bright"/>
        <family val="1"/>
      </rPr>
      <t>OHESION</t>
    </r>
    <r>
      <rPr>
        <b/>
        <sz val="16"/>
        <color indexed="18"/>
        <rFont val="Lucida Bright"/>
        <family val="1"/>
      </rPr>
      <t xml:space="preserve"> S</t>
    </r>
    <r>
      <rPr>
        <sz val="16"/>
        <color indexed="18"/>
        <rFont val="Lucida Bright"/>
        <family val="1"/>
      </rPr>
      <t>OCIALE</t>
    </r>
    <r>
      <rPr>
        <b/>
        <sz val="16"/>
        <color indexed="18"/>
        <rFont val="Lucida Bright"/>
        <family val="1"/>
      </rPr>
      <t xml:space="preserve"> MARSEILLE</t>
    </r>
  </si>
  <si>
    <t>Fiche Bilan A 1</t>
  </si>
  <si>
    <t>Identification de l'association</t>
  </si>
  <si>
    <t>Identification de la personne chargée du dossier de suivi et de bilan</t>
  </si>
  <si>
    <t xml:space="preserve">Identification du responsable de l’association </t>
  </si>
  <si>
    <t>Nom </t>
  </si>
  <si>
    <t>Prénom </t>
  </si>
  <si>
    <t>Téléphone </t>
  </si>
  <si>
    <t>Courriel </t>
  </si>
  <si>
    <t>Renseignements concernant les ressources humaines</t>
  </si>
  <si>
    <r>
      <t xml:space="preserve">  Bénévoles</t>
    </r>
    <r>
      <rPr>
        <b/>
        <sz val="10"/>
        <rFont val="Arial"/>
        <family val="2"/>
      </rPr>
      <t> </t>
    </r>
    <r>
      <rPr>
        <b/>
        <sz val="10"/>
        <color indexed="10"/>
        <rFont val="Arial"/>
        <family val="2"/>
      </rPr>
      <t>de la structure locale porteuse du projet</t>
    </r>
  </si>
  <si>
    <t xml:space="preserve">  Cumul des cinq salaires annuels bruts les plus élevés </t>
  </si>
  <si>
    <t>Immobilisations incorporelles (1)</t>
  </si>
  <si>
    <t>FONDS ASSOCIATIFS</t>
  </si>
  <si>
    <t>Fonds propres</t>
  </si>
  <si>
    <t>Immobilisations corporelles</t>
  </si>
  <si>
    <t xml:space="preserve">     Fonds associatifs sans droit de reprise</t>
  </si>
  <si>
    <t>Immobilisations financières (2)</t>
  </si>
  <si>
    <t xml:space="preserve">     Ecarts de réévaluation</t>
  </si>
  <si>
    <t>TOTAL I</t>
  </si>
  <si>
    <t xml:space="preserve">     Réserves</t>
  </si>
  <si>
    <t>ACTIF CIRCULANT</t>
  </si>
  <si>
    <t>Stock et en cours</t>
  </si>
  <si>
    <t xml:space="preserve">     Report à nouveau</t>
  </si>
  <si>
    <t xml:space="preserve">     Fonds associatifs avec droit de reprise</t>
  </si>
  <si>
    <t xml:space="preserve">     Etat et autres collectivités publiques</t>
  </si>
  <si>
    <t>* Niveau V : BEP, CAP, CFPA du premier degré - Niveau IV : BP, BT, BAC professionnel ou technologique - Niveau III : DUT, BTS, fin de 1er cycle 
- Niveau II : Licence, maîtrise - Niveau I : Supérieur au niveau maîtrise</t>
  </si>
  <si>
    <t>Fiche Bilan F 2 Bis</t>
  </si>
  <si>
    <t>Les indicateurs</t>
  </si>
  <si>
    <t>1èr indicateur :</t>
  </si>
  <si>
    <t>Résultats et commentaires :</t>
  </si>
  <si>
    <r>
      <t xml:space="preserve">Dans le cas où l'exercice budgétaire est différent de l'année civile, il vous appartient de préciser les dates de début et de fin d'exercice.
</t>
    </r>
    <r>
      <rPr>
        <b/>
        <sz val="8"/>
        <color indexed="10"/>
        <rFont val="Arial"/>
        <family val="2"/>
      </rPr>
      <t>Pour les structures affiliées à une union, une fédération ou un réseau, renseigner le budget de la structure locale porteuse du projet d'action.</t>
    </r>
  </si>
  <si>
    <t>NOM DE L'ORGANISME</t>
  </si>
  <si>
    <t xml:space="preserve">date début : </t>
  </si>
  <si>
    <t xml:space="preserve">date fin : </t>
  </si>
  <si>
    <t>CHARGES</t>
  </si>
  <si>
    <t>Réalisé (1)</t>
  </si>
  <si>
    <t>Prévisionnel (1)</t>
  </si>
  <si>
    <t>Ecart</t>
  </si>
  <si>
    <r>
      <t>C</t>
    </r>
    <r>
      <rPr>
        <sz val="18"/>
        <color indexed="18"/>
        <rFont val="Lucida Bright"/>
        <family val="1"/>
      </rPr>
      <t>ONTRAT</t>
    </r>
    <r>
      <rPr>
        <b/>
        <sz val="18"/>
        <color indexed="18"/>
        <rFont val="Lucida Bright"/>
        <family val="1"/>
      </rPr>
      <t xml:space="preserve"> U</t>
    </r>
    <r>
      <rPr>
        <sz val="18"/>
        <color indexed="18"/>
        <rFont val="Lucida Bright"/>
        <family val="1"/>
      </rPr>
      <t>RBAIN DE</t>
    </r>
    <r>
      <rPr>
        <b/>
        <sz val="18"/>
        <color indexed="18"/>
        <rFont val="Lucida Bright"/>
        <family val="1"/>
      </rPr>
      <t xml:space="preserve"> C</t>
    </r>
    <r>
      <rPr>
        <sz val="18"/>
        <color indexed="18"/>
        <rFont val="Lucida Bright"/>
        <family val="1"/>
      </rPr>
      <t>OHESION</t>
    </r>
    <r>
      <rPr>
        <b/>
        <sz val="18"/>
        <color indexed="18"/>
        <rFont val="Lucida Bright"/>
        <family val="1"/>
      </rPr>
      <t xml:space="preserve"> S</t>
    </r>
    <r>
      <rPr>
        <sz val="18"/>
        <color indexed="18"/>
        <rFont val="Lucida Bright"/>
        <family val="1"/>
      </rPr>
      <t>OCIALE</t>
    </r>
    <r>
      <rPr>
        <b/>
        <sz val="18"/>
        <color indexed="18"/>
        <rFont val="Lucida Bright"/>
        <family val="1"/>
      </rPr>
      <t xml:space="preserve"> MARSEILLE</t>
    </r>
  </si>
  <si>
    <t>F4_contrat D fonction 1</t>
  </si>
  <si>
    <t>PRODUITS</t>
  </si>
  <si>
    <t>60 - Achats</t>
  </si>
  <si>
    <t>F3_contrat C nature 2</t>
  </si>
  <si>
    <t>F3_contrat C nature 3</t>
  </si>
  <si>
    <t>F3_contrat C nbre heure 1</t>
  </si>
  <si>
    <t>F3_contrat C nbre heure 2</t>
  </si>
  <si>
    <t>F3_contrat C nbre heure 3</t>
  </si>
  <si>
    <t>F3_contrat C qualif 1</t>
  </si>
  <si>
    <t>F3_contrat C qualif 2</t>
  </si>
  <si>
    <t>F3_contrat C qualif 3</t>
  </si>
  <si>
    <t>F3_contrat C remun brute hor 1</t>
  </si>
  <si>
    <t>Achats non stockés (eau, énergie, fournitures administratives)</t>
  </si>
  <si>
    <t>Achats de marchandises</t>
  </si>
  <si>
    <t>74 a - Subventions d'exploitation PRE</t>
  </si>
  <si>
    <t>Prestations de services</t>
  </si>
  <si>
    <t>Achats d'études et de prestations de services</t>
  </si>
  <si>
    <t>Vente de marchandises</t>
  </si>
  <si>
    <t>Achats de matériel, équipements et travaux</t>
  </si>
  <si>
    <t>Produits des activités annexes</t>
  </si>
  <si>
    <t>Etat</t>
  </si>
  <si>
    <t>62 - Autres services extérieurs</t>
  </si>
  <si>
    <t>Personnel extérieur</t>
  </si>
  <si>
    <t>Département(s)</t>
  </si>
  <si>
    <t>Rémunérations d'intermédiaires et honoraires</t>
  </si>
  <si>
    <t xml:space="preserve">Publicité, information et publications  </t>
  </si>
  <si>
    <t>Transports de biens et transports collectifs du personnel</t>
  </si>
  <si>
    <t>Déplacements, missions et réceptions</t>
  </si>
  <si>
    <t>EPCI (Communauté Urbaine MPM,…)</t>
  </si>
  <si>
    <t>Frais postaux et de télécommunications</t>
  </si>
  <si>
    <t>Commune(s)</t>
  </si>
  <si>
    <t>Services bancaires, autres</t>
  </si>
  <si>
    <t>63 - Impôts et taxes</t>
  </si>
  <si>
    <t>Impôts et taxes sur rémunérations</t>
  </si>
  <si>
    <t>65 - Autres charges de gestion courante</t>
  </si>
  <si>
    <t>(2) dont concours bancaires et soldes créditeurs de banques et CCP</t>
  </si>
  <si>
    <t>Fiche descriptive de l'action</t>
  </si>
  <si>
    <t>Fiche Bilan F 1</t>
  </si>
  <si>
    <t>Personne chargée de l'action</t>
  </si>
  <si>
    <t xml:space="preserve">Bilan synthétique de l'action </t>
  </si>
  <si>
    <t>A renseigner obligatoirement (en complément du document sous format word joint)</t>
  </si>
  <si>
    <t>date de début</t>
  </si>
  <si>
    <t>date de fin</t>
  </si>
  <si>
    <t>durée</t>
  </si>
  <si>
    <t>le calendrier de l'action</t>
  </si>
  <si>
    <t>Réel</t>
  </si>
  <si>
    <t>Prévu</t>
  </si>
  <si>
    <t>Renouvel. : R Nouvelle action  : N</t>
  </si>
  <si>
    <t>Perspectives et évaluation de l'action</t>
  </si>
  <si>
    <t>78 - Reprises sur amortissements et provisions, report des ressources non utilisées des exercices antérieurs</t>
  </si>
  <si>
    <t>69 - Impôts sur les bénéfices</t>
  </si>
  <si>
    <t>79 - Transferts de charges</t>
  </si>
  <si>
    <t xml:space="preserve">TOTAL DES CHARGES </t>
  </si>
  <si>
    <t xml:space="preserve">TOTAL DES PRODUITS </t>
  </si>
  <si>
    <t>Excédent</t>
  </si>
  <si>
    <t>Déficit</t>
  </si>
  <si>
    <t>(1) (2) et (3) : à remplir obligatoirement</t>
  </si>
  <si>
    <t>(1) dont à moins d'un an</t>
  </si>
  <si>
    <t>87 - Contributions volontaires en nature</t>
  </si>
  <si>
    <t>Secours en nature</t>
  </si>
  <si>
    <t>Bénévolat</t>
  </si>
  <si>
    <t>Mise à disposition gratuite de biens et services</t>
  </si>
  <si>
    <t>représentant(e) légal(e) de l’association, certifie exactes et sincères les informations du présent dossier,</t>
  </si>
  <si>
    <t xml:space="preserve">Fait, le </t>
  </si>
  <si>
    <t xml:space="preserve"> à </t>
  </si>
  <si>
    <t>Visa et cachet</t>
  </si>
  <si>
    <t>Les informations contenues dans ce cadre
seront renseignées par le GIP</t>
  </si>
  <si>
    <t xml:space="preserve"> </t>
  </si>
  <si>
    <t xml:space="preserve">BILAN de l'association </t>
  </si>
  <si>
    <t>Fiche Bilan A3</t>
  </si>
  <si>
    <t>Bilan synthétique de l'action (suite)</t>
  </si>
  <si>
    <t>Prestations en nature</t>
  </si>
  <si>
    <t>Personnel bénévole</t>
  </si>
  <si>
    <t>Dons en nature</t>
  </si>
  <si>
    <t>TOTAL GENERAL DES CHARGES</t>
  </si>
  <si>
    <t xml:space="preserve">  Nombre de salariés (en équivalent temps plein travaillé / ETPT[1]) </t>
  </si>
  <si>
    <t>(1) Ne pas indiquer les centimes d’euros</t>
  </si>
  <si>
    <t>(2) préciser service</t>
  </si>
  <si>
    <t>* détail CUCS Marseille par partenaire</t>
  </si>
  <si>
    <t>Ville</t>
  </si>
  <si>
    <t>ACSE</t>
  </si>
  <si>
    <t>Région</t>
  </si>
  <si>
    <t>CUMPM</t>
  </si>
  <si>
    <t xml:space="preserve">Total </t>
  </si>
  <si>
    <t>CUCS Marseille</t>
  </si>
  <si>
    <t>Total CUCS</t>
  </si>
  <si>
    <t>hors Marseille</t>
  </si>
  <si>
    <r>
      <t>C</t>
    </r>
    <r>
      <rPr>
        <sz val="22"/>
        <rFont val="Lucida Bright"/>
        <family val="1"/>
      </rPr>
      <t xml:space="preserve">ONTRAT </t>
    </r>
    <r>
      <rPr>
        <b/>
        <sz val="30"/>
        <color indexed="18"/>
        <rFont val="Lucida Bright"/>
        <family val="1"/>
      </rPr>
      <t>U</t>
    </r>
    <r>
      <rPr>
        <sz val="22"/>
        <rFont val="Lucida Bright"/>
        <family val="1"/>
      </rPr>
      <t xml:space="preserve">RBAIN DE </t>
    </r>
    <r>
      <rPr>
        <b/>
        <sz val="30"/>
        <color indexed="18"/>
        <rFont val="Lucida Bright"/>
        <family val="1"/>
      </rPr>
      <t>C</t>
    </r>
    <r>
      <rPr>
        <sz val="22"/>
        <rFont val="Lucida Bright"/>
        <family val="1"/>
      </rPr>
      <t xml:space="preserve">OHESION </t>
    </r>
    <r>
      <rPr>
        <b/>
        <sz val="30"/>
        <color indexed="18"/>
        <rFont val="Lucida Bright"/>
        <family val="1"/>
      </rPr>
      <t>S</t>
    </r>
    <r>
      <rPr>
        <sz val="22"/>
        <rFont val="Lucida Bright"/>
        <family val="1"/>
      </rPr>
      <t xml:space="preserve">OCIALE </t>
    </r>
    <r>
      <rPr>
        <b/>
        <sz val="30"/>
        <color indexed="18"/>
        <rFont val="Lucida Bright"/>
        <family val="1"/>
      </rPr>
      <t>MARSEILLE</t>
    </r>
  </si>
  <si>
    <t>Public et population visés par l'action</t>
  </si>
  <si>
    <t>Total effectif des bénéficiaires</t>
  </si>
  <si>
    <t>Nombre des bénéficiaires issus des quartiers prioritaires</t>
  </si>
  <si>
    <t>1°) Effectif des bénéficiaires par sexe</t>
  </si>
  <si>
    <t>Homme</t>
  </si>
  <si>
    <t>Avances et acomptes versés sur commandes</t>
  </si>
  <si>
    <t xml:space="preserve">Niveau II </t>
  </si>
  <si>
    <t>Niveau I</t>
  </si>
  <si>
    <t>Dans le cas où l'exercice de l'association est différent de l'année civile, il vous appartient de préciser les dates de début et de fin d'exercice.
A  renseigner si la production comptable de votre structure prévoit un bilan (cf. article L612-4 du code de commerce).
Pour les structures affiliées à une union, une fédération ou un réseau, veuillez renseigner le bilan de la structure locale porteuse de l'action.</t>
  </si>
  <si>
    <t>ACTIF Net</t>
  </si>
  <si>
    <t>PASSIF Net</t>
  </si>
  <si>
    <t>ACTIF IMMOBILISE</t>
  </si>
  <si>
    <t>4°) Effectif des bénéficiaires par catégorie de public</t>
  </si>
  <si>
    <t xml:space="preserve">Catégorie 1 </t>
  </si>
  <si>
    <t>Scolarisés</t>
  </si>
  <si>
    <t>Salariés</t>
  </si>
  <si>
    <t>Retraités</t>
  </si>
  <si>
    <t>Demandeurs</t>
  </si>
  <si>
    <t>Autres*</t>
  </si>
  <si>
    <t>Préciser*</t>
  </si>
  <si>
    <t>d'emploi</t>
  </si>
  <si>
    <t>2ème indicateur :</t>
  </si>
  <si>
    <t>3ème indicateur :</t>
  </si>
  <si>
    <t>Conseil Régional</t>
  </si>
  <si>
    <t>Conseil Général</t>
  </si>
  <si>
    <t>Total subvention d'exploitation CUCS</t>
  </si>
  <si>
    <t>Valeurs mobilières de placement</t>
  </si>
  <si>
    <t>Disponibilités</t>
  </si>
  <si>
    <t xml:space="preserve">PROVISIONS </t>
  </si>
  <si>
    <t xml:space="preserve">Provisions pour risques </t>
  </si>
  <si>
    <t>Charges constatées d'avance (3)</t>
  </si>
  <si>
    <t>Provisions pour charges</t>
  </si>
  <si>
    <t>TOTAL II</t>
  </si>
  <si>
    <t>FONDS DEDIES</t>
  </si>
  <si>
    <t>Fonds dédiés sur subventions de fonctionnement</t>
  </si>
  <si>
    <r>
      <t>Charges à répartir sur plusieurs exercices (</t>
    </r>
    <r>
      <rPr>
        <b/>
        <sz val="9"/>
        <color indexed="18"/>
        <rFont val="Arial"/>
        <family val="2"/>
      </rPr>
      <t>III</t>
    </r>
    <r>
      <rPr>
        <sz val="9"/>
        <color indexed="18"/>
        <rFont val="Arial"/>
        <family val="2"/>
      </rPr>
      <t>)</t>
    </r>
  </si>
  <si>
    <t>Fonds dédiés sur autres ressources</t>
  </si>
  <si>
    <r>
      <t>Primes de remboursement des obligations (</t>
    </r>
    <r>
      <rPr>
        <b/>
        <sz val="9"/>
        <color indexed="18"/>
        <rFont val="Arial"/>
        <family val="2"/>
      </rPr>
      <t>IV</t>
    </r>
    <r>
      <rPr>
        <sz val="9"/>
        <color indexed="18"/>
        <rFont val="Arial"/>
        <family val="2"/>
      </rPr>
      <t>)</t>
    </r>
  </si>
  <si>
    <t>70 - Vente de produits finis, prestations de services, marchandises</t>
  </si>
  <si>
    <t>Achats stockés (matières premières, autres approvisionnements)</t>
  </si>
  <si>
    <t xml:space="preserve">Divers (études / recherches, documentation, colloques…) </t>
  </si>
  <si>
    <t>Achats stockés (matières premières, autres appro.)</t>
  </si>
  <si>
    <t>74 a - Subventions d'exploitation CUCS</t>
  </si>
  <si>
    <r>
      <t xml:space="preserve">74 b - Subventions d'exploitation </t>
    </r>
    <r>
      <rPr>
        <b/>
        <sz val="10"/>
        <color indexed="18"/>
        <rFont val="Arial"/>
        <family val="2"/>
      </rPr>
      <t>droit commun (2)</t>
    </r>
  </si>
  <si>
    <t>Sous traitance générale</t>
  </si>
  <si>
    <r>
      <t>Ecart de conversion actif (</t>
    </r>
    <r>
      <rPr>
        <b/>
        <sz val="11"/>
        <color indexed="18"/>
        <rFont val="Arial"/>
        <family val="2"/>
      </rPr>
      <t>V</t>
    </r>
    <r>
      <rPr>
        <sz val="11"/>
        <color indexed="18"/>
        <rFont val="Arial"/>
        <family val="2"/>
      </rPr>
      <t>)</t>
    </r>
  </si>
  <si>
    <t>DETTES (1)</t>
  </si>
  <si>
    <t>Emprunts obligataires</t>
  </si>
  <si>
    <t>TOTAL GENERAL ( I + II + III + IV + V )</t>
  </si>
  <si>
    <t>Emprunts et dettes auprès des établissements de crédit (2)</t>
  </si>
  <si>
    <t>Emprunts et dettes financières</t>
  </si>
  <si>
    <t>(1) dont droit au bail</t>
  </si>
  <si>
    <t>(2) dont à moins d'un an</t>
  </si>
  <si>
    <t>Avances et acomptes reçus sur commandes en cours</t>
  </si>
  <si>
    <t>Autres impôts et taxes</t>
  </si>
  <si>
    <t>26 à 60 ans</t>
  </si>
  <si>
    <t>&gt;60 ans</t>
  </si>
  <si>
    <t>78 - Reprises sur amortissements et provisions, report des ressources non utilisées des exercices antérieurs, transferts de charges</t>
  </si>
  <si>
    <t>TOTAL DES CHARGES directes (I)</t>
  </si>
  <si>
    <t>TOTAL DES RESSOURCES directes (I)</t>
  </si>
  <si>
    <t>(3) dont à plus d'un an</t>
  </si>
  <si>
    <t>Dettes fournisseurs et comptes rattachés</t>
  </si>
  <si>
    <t>Dettes fiscales et sociales</t>
  </si>
  <si>
    <t>Total dotation aux amortissements et provisions de l'actif</t>
  </si>
  <si>
    <t>Dettes sur immobilisations et comptes rattachés</t>
  </si>
  <si>
    <t>Autres dettes</t>
  </si>
  <si>
    <t>Produits constatés d'avance</t>
  </si>
  <si>
    <t>TOTAL III</t>
  </si>
  <si>
    <t>Ecarts de conversion passif ( IV )</t>
  </si>
  <si>
    <t>TOTAL GENERAL ( I + II + III + IV )</t>
  </si>
  <si>
    <t>Divers (études / recherches, documentation, colloques…)</t>
  </si>
  <si>
    <t xml:space="preserve">Publicité, information et publications </t>
  </si>
  <si>
    <t>Organismes sociaux</t>
  </si>
  <si>
    <t>Charges sociales et patronales</t>
  </si>
  <si>
    <t>Autres recettes (préciser)</t>
  </si>
  <si>
    <t>(JJ/MM/AAAA)</t>
  </si>
  <si>
    <t>représentant(e) légal(e) de l’association atteste que l'action financée dans le cadre de la ou des convention(s) N°(s)</t>
  </si>
  <si>
    <r>
      <t>Si vous avez effectué une répartition des charges indirectes</t>
    </r>
    <r>
      <rPr>
        <u val="single"/>
        <sz val="10"/>
        <color indexed="18"/>
        <rFont val="Arial"/>
        <family val="2"/>
      </rPr>
      <t xml:space="preserve">, quels critères avez-vous retenu ?
</t>
    </r>
    <r>
      <rPr>
        <sz val="10"/>
        <color indexed="18"/>
        <rFont val="Arial"/>
        <family val="2"/>
      </rPr>
      <t>Disposez-vous d'un tableau de répartition des charges indirectes par nature ? Si oui, pouvez-vous le présenter (ou le joindre) ?</t>
    </r>
  </si>
  <si>
    <t xml:space="preserve">Information qualitative sur les contributions volontaires en nature </t>
  </si>
  <si>
    <t>Le partenariat au service de l'action (hors partenaires financiers)</t>
  </si>
  <si>
    <t>Type de partenariat
(Cocher les cases correspondantes)</t>
  </si>
  <si>
    <t>TOTAL GENERAL DES PRODUITS</t>
  </si>
  <si>
    <r>
      <t xml:space="preserve">Quelle est la nature des contributions volontaires affichées sur le budget prévisionnel ?
</t>
    </r>
    <r>
      <rPr>
        <sz val="10"/>
        <color indexed="18"/>
        <rFont val="Arial"/>
        <family val="2"/>
      </rPr>
      <t>Les « contributions volontaires »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r>
  </si>
  <si>
    <t>A1_cumul 5 salaires plus haut</t>
  </si>
  <si>
    <t>A1_cumul 5 salaires plus haut real</t>
  </si>
  <si>
    <t>A1_nbre adhérents femmes</t>
  </si>
  <si>
    <t>A1_nbre adhérents femmes real</t>
  </si>
  <si>
    <t>Nombre de réalisations de l'action (réunions, formations, manifestations culturelles/sportives, ateliers, stages, autres…)</t>
  </si>
  <si>
    <t>Type de réalisation</t>
  </si>
  <si>
    <t>Nombre</t>
  </si>
  <si>
    <t>TOTAL DES CHARGES indirectes (II)</t>
  </si>
  <si>
    <t>TOTAL DES RESSOURCES indirectes (II)</t>
  </si>
  <si>
    <t>TOTAL DES CHARGES (I+II)</t>
  </si>
  <si>
    <t>TOTAL DES RESSOURCES (I+II)</t>
  </si>
  <si>
    <t>Annexe au compte-rendu financier de l'action</t>
  </si>
  <si>
    <t>Fiche F4</t>
  </si>
  <si>
    <t>Détail des subventions d'exploitation CUCS par partenaire</t>
  </si>
  <si>
    <t>Partenaire CUCS</t>
  </si>
  <si>
    <t>Ville de Marseille</t>
  </si>
  <si>
    <t>A3_actif immob incorporel</t>
  </si>
  <si>
    <t>A3_passif 1 ecart rééval</t>
  </si>
  <si>
    <t>A3_passif 1 fonds assoc</t>
  </si>
  <si>
    <t>A3_passif 1 report à nouveau</t>
  </si>
  <si>
    <t>A3_passif 1 reserves</t>
  </si>
  <si>
    <t>A3_passif 1 resultat exercice</t>
  </si>
  <si>
    <t>A3_passif 2 droit proprio</t>
  </si>
  <si>
    <t>A3_passif 2 fonds assoc</t>
  </si>
  <si>
    <t>A3_passif 2 provision reglemente</t>
  </si>
  <si>
    <t>Règles de répartition des charges indirectes</t>
  </si>
  <si>
    <t>Autres observations</t>
  </si>
  <si>
    <t>CONTRAT URBAIN DE COHESION SOCIALE MARSEILLE</t>
  </si>
  <si>
    <t>Détail des agents affectés à l'action</t>
  </si>
  <si>
    <t>Fiche F 5</t>
  </si>
  <si>
    <t>Montant total des coûts salariaux bruts annuels affectés à l'action  (I + II)
doit être égal à la Ligne rémunération du personnel de la fiche F3</t>
  </si>
  <si>
    <t xml:space="preserve">Catégorie 2 (Thématique Réussite éducative seulement) </t>
  </si>
  <si>
    <t>Familles</t>
  </si>
  <si>
    <t>Parents</t>
  </si>
  <si>
    <t>Enseignants</t>
  </si>
  <si>
    <t>5°) Effectif des bénéficiaires par diplôme (Thématique Emploi seulement) *</t>
  </si>
  <si>
    <t>Non diplômés</t>
  </si>
  <si>
    <t>Niveau V</t>
  </si>
  <si>
    <t>I. Ressources directes affectées à l'action</t>
  </si>
  <si>
    <t>2°) Effectif des bénéficiaires par âge</t>
  </si>
  <si>
    <t>0 à 3 ans</t>
  </si>
  <si>
    <t>4 à 6 ans</t>
  </si>
  <si>
    <t>7 à 10 ans</t>
  </si>
  <si>
    <t>11 à 15 ans</t>
  </si>
  <si>
    <t>16 à 18 ans</t>
  </si>
  <si>
    <t>19 à 21 ans</t>
  </si>
  <si>
    <t>22 à 25 ans</t>
  </si>
  <si>
    <t>A3_passif II provisions pour risques</t>
  </si>
  <si>
    <t>A3_passif III avances recus</t>
  </si>
  <si>
    <t>A3_passif III dettes fiscal social</t>
  </si>
  <si>
    <t>A3_passif III dettes fourniss</t>
  </si>
  <si>
    <r>
      <t xml:space="preserve">Qualification </t>
    </r>
    <r>
      <rPr>
        <b/>
        <sz val="6"/>
        <color indexed="10"/>
        <rFont val="Arial"/>
        <family val="2"/>
      </rPr>
      <t xml:space="preserve">1 </t>
    </r>
    <r>
      <rPr>
        <sz val="6"/>
        <color indexed="10"/>
        <rFont val="Arial"/>
        <family val="2"/>
      </rPr>
      <t xml:space="preserve">= Maîtrise, </t>
    </r>
    <r>
      <rPr>
        <b/>
        <sz val="6"/>
        <color indexed="10"/>
        <rFont val="Arial"/>
        <family val="2"/>
      </rPr>
      <t xml:space="preserve">2 </t>
    </r>
    <r>
      <rPr>
        <sz val="6"/>
        <color indexed="10"/>
        <rFont val="Arial"/>
        <family val="2"/>
      </rPr>
      <t xml:space="preserve">= Licence, </t>
    </r>
    <r>
      <rPr>
        <b/>
        <sz val="6"/>
        <color indexed="10"/>
        <rFont val="Arial"/>
        <family val="2"/>
      </rPr>
      <t xml:space="preserve">3 </t>
    </r>
    <r>
      <rPr>
        <sz val="6"/>
        <color indexed="10"/>
        <rFont val="Arial"/>
        <family val="2"/>
      </rPr>
      <t xml:space="preserve">= BTS-IUT, </t>
    </r>
    <r>
      <rPr>
        <b/>
        <sz val="6"/>
        <color indexed="10"/>
        <rFont val="Arial"/>
        <family val="2"/>
      </rPr>
      <t>4</t>
    </r>
    <r>
      <rPr>
        <sz val="6"/>
        <color indexed="10"/>
        <rFont val="Arial"/>
        <family val="2"/>
      </rPr>
      <t xml:space="preserve"> = Bac-BT, </t>
    </r>
    <r>
      <rPr>
        <b/>
        <sz val="6"/>
        <color indexed="10"/>
        <rFont val="Arial"/>
        <family val="2"/>
      </rPr>
      <t xml:space="preserve">5 </t>
    </r>
    <r>
      <rPr>
        <sz val="6"/>
        <color indexed="10"/>
        <rFont val="Arial"/>
        <family val="2"/>
      </rPr>
      <t xml:space="preserve">= BEP-CAP, </t>
    </r>
    <r>
      <rPr>
        <b/>
        <sz val="6"/>
        <color indexed="10"/>
        <rFont val="Arial"/>
        <family val="2"/>
      </rPr>
      <t>6</t>
    </r>
    <r>
      <rPr>
        <sz val="6"/>
        <color indexed="10"/>
        <rFont val="Arial"/>
        <family val="2"/>
      </rPr>
      <t xml:space="preserve"> = niveau scolaire minimum, </t>
    </r>
    <r>
      <rPr>
        <b/>
        <sz val="6"/>
        <color indexed="10"/>
        <rFont val="Arial"/>
        <family val="2"/>
      </rPr>
      <t>7</t>
    </r>
    <r>
      <rPr>
        <sz val="6"/>
        <color indexed="10"/>
        <rFont val="Arial"/>
        <family val="2"/>
      </rPr>
      <t xml:space="preserve"> = autres.</t>
    </r>
  </si>
  <si>
    <r>
      <t xml:space="preserve">Certification </t>
    </r>
    <r>
      <rPr>
        <b/>
        <sz val="6"/>
        <color indexed="10"/>
        <rFont val="Arial"/>
        <family val="2"/>
      </rPr>
      <t>D</t>
    </r>
    <r>
      <rPr>
        <sz val="6"/>
        <color indexed="10"/>
        <rFont val="Arial"/>
        <family val="2"/>
      </rPr>
      <t xml:space="preserve"> = DEFA, </t>
    </r>
    <r>
      <rPr>
        <b/>
        <sz val="6"/>
        <color indexed="10"/>
        <rFont val="Arial"/>
        <family val="2"/>
      </rPr>
      <t>B</t>
    </r>
    <r>
      <rPr>
        <sz val="6"/>
        <color indexed="10"/>
        <rFont val="Arial"/>
        <family val="2"/>
      </rPr>
      <t xml:space="preserve"> = BAFA, </t>
    </r>
    <r>
      <rPr>
        <b/>
        <sz val="6"/>
        <color indexed="10"/>
        <rFont val="Arial"/>
        <family val="2"/>
      </rPr>
      <t>P</t>
    </r>
    <r>
      <rPr>
        <sz val="6"/>
        <color indexed="10"/>
        <rFont val="Arial"/>
        <family val="2"/>
      </rPr>
      <t xml:space="preserve"> = Psychologue, </t>
    </r>
    <r>
      <rPr>
        <b/>
        <sz val="6"/>
        <color indexed="10"/>
        <rFont val="Arial"/>
        <family val="2"/>
      </rPr>
      <t>AS</t>
    </r>
    <r>
      <rPr>
        <sz val="6"/>
        <color indexed="10"/>
        <rFont val="Arial"/>
        <family val="2"/>
      </rPr>
      <t xml:space="preserve"> = Assistante Sociale, </t>
    </r>
    <r>
      <rPr>
        <b/>
        <sz val="6"/>
        <color indexed="10"/>
        <rFont val="Arial"/>
        <family val="2"/>
      </rPr>
      <t xml:space="preserve">E </t>
    </r>
    <r>
      <rPr>
        <sz val="6"/>
        <color indexed="10"/>
        <rFont val="Arial"/>
        <family val="2"/>
      </rPr>
      <t>= Educateur, ADE = Autres diplômes d'Etat.</t>
    </r>
  </si>
  <si>
    <t>Attestation de réalisation de l'action - Demande de solde</t>
  </si>
  <si>
    <t>Nom de votre organisme</t>
  </si>
  <si>
    <t>Nom de la structure qui a mené la(les) action(s)</t>
  </si>
  <si>
    <t>Je soussigné(e), (nom et prénom)</t>
  </si>
  <si>
    <t>Budg_64 autres charges personnel real</t>
  </si>
  <si>
    <t>Budg_64 charges sociales</t>
  </si>
  <si>
    <t>Budg_64 charges sociales real</t>
  </si>
  <si>
    <t>Budg_64 remuneration personnel</t>
  </si>
  <si>
    <t>Budg_64 remuneration personnel real</t>
  </si>
  <si>
    <t>Budg_65 autres charges gestion courante</t>
  </si>
  <si>
    <t>Budg_65 autres charges gestion courante real</t>
  </si>
  <si>
    <t>(préciser ci- contre : 1 N° par case)*</t>
  </si>
  <si>
    <t>a bien été réalisée.</t>
  </si>
  <si>
    <t>Le dossier bilan et les documents joints attestent de la réalisation de l'action concernée par cette ou ces convention(s).</t>
  </si>
  <si>
    <t>J'ai donc l'honneur de solliciter le versement du solde de la subvention à hauteur de</t>
  </si>
  <si>
    <t>Fait, le</t>
  </si>
  <si>
    <t xml:space="preserve"> à</t>
  </si>
  <si>
    <t>Signature et cachet de l'association</t>
  </si>
  <si>
    <t>* exemple de N° de convention : F1/1</t>
  </si>
  <si>
    <t>(sous format JJ/MM/AAAA)</t>
  </si>
  <si>
    <t>Partenaires principaux</t>
  </si>
  <si>
    <t>Noms (1 par case)</t>
  </si>
  <si>
    <t>Existence d'une convention</t>
  </si>
  <si>
    <t xml:space="preserve">Conception </t>
  </si>
  <si>
    <t>Mise en œuvre</t>
  </si>
  <si>
    <t>Associatifs</t>
  </si>
  <si>
    <t>Institutionnels</t>
  </si>
  <si>
    <t>Fiche Bilan F 2</t>
  </si>
  <si>
    <t>n° dossier structure</t>
  </si>
  <si>
    <t>A1_chargé dossier courriel</t>
  </si>
  <si>
    <t>A1_chargé dossier nom</t>
  </si>
  <si>
    <t>A1_chargé dossier prénom</t>
  </si>
  <si>
    <t>A1_chargé dossier téléphone</t>
  </si>
  <si>
    <t>Budg_74 total montant état dc</t>
  </si>
  <si>
    <t>Budg_74 total montant état dc real</t>
  </si>
  <si>
    <t>Budg_75 autres produits de gestion courante</t>
  </si>
  <si>
    <t>A1_nbre adhérents hommes</t>
  </si>
  <si>
    <t>A1_nbre adhérents hommes real</t>
  </si>
  <si>
    <t>A1_nbre bénévoles</t>
  </si>
  <si>
    <t>A1_nbre bénévoles real</t>
  </si>
  <si>
    <t>A1_nbre salariés</t>
  </si>
  <si>
    <t>A1_nbre salariés real</t>
  </si>
  <si>
    <t>A1_nbre total adhérents</t>
  </si>
  <si>
    <t>A1_nbre total adhérents real</t>
  </si>
  <si>
    <t>Budg_74 montant EPCI dc real</t>
  </si>
  <si>
    <t>Budg_74 montant europe dc</t>
  </si>
  <si>
    <t>Budg_74 montant europe dc real</t>
  </si>
  <si>
    <t>A3_actif dont droit bail</t>
  </si>
  <si>
    <t>A3_actif dont moins d'un an</t>
  </si>
  <si>
    <t>A3_actif dont plus d'un an</t>
  </si>
  <si>
    <t>A3_actif immob corporel</t>
  </si>
  <si>
    <t>A3_actif immob financ</t>
  </si>
  <si>
    <t>Budg_75 autres produits de gestion courante real</t>
  </si>
  <si>
    <t>Budg_76 produits financiers</t>
  </si>
  <si>
    <t>Budg_76 produits financiers real</t>
  </si>
  <si>
    <t>Budg_77 produits exceptionnels</t>
  </si>
  <si>
    <t>A1_nom structure menant actions</t>
  </si>
  <si>
    <t>A2_date début exercice</t>
  </si>
  <si>
    <t>A2_date fin exercice</t>
  </si>
  <si>
    <t>A3_ III charges sur plusieurs exerc</t>
  </si>
  <si>
    <t>Budg_74ab montant pre real</t>
  </si>
  <si>
    <t>Budg_74ab montant pre</t>
  </si>
  <si>
    <t>detail ville</t>
  </si>
  <si>
    <t>detail acse</t>
  </si>
  <si>
    <t>detail cr</t>
  </si>
  <si>
    <t>detail cum</t>
  </si>
  <si>
    <t>cucs hs mlle</t>
  </si>
  <si>
    <t>F1_0 action mobilis new public</t>
  </si>
  <si>
    <t>Budg_60 autres fournitures</t>
  </si>
  <si>
    <t>Budg_60 autres fournitures real</t>
  </si>
  <si>
    <t>N° import dossier action</t>
  </si>
  <si>
    <t>N° import dossier association</t>
  </si>
  <si>
    <t>Nature des contrats</t>
  </si>
  <si>
    <t>Niveau IV</t>
  </si>
  <si>
    <t>Niveau III</t>
  </si>
  <si>
    <t xml:space="preserve">CUMUL Emplois aidés </t>
  </si>
  <si>
    <t>III - Personnel extérieur à l'association (intérim, vacation non salariée, personnel détaché ou prêté…)</t>
  </si>
  <si>
    <t>CUMUL personnel extérieur</t>
  </si>
  <si>
    <t>V - Valorisation du bénévolat (sur la base d'une rémunération horaire brut moyen)</t>
  </si>
  <si>
    <t>Compte-rendu financier de l'action</t>
  </si>
  <si>
    <t>Fiche F3</t>
  </si>
  <si>
    <t>I. Charges directes affectées à l'action</t>
  </si>
  <si>
    <t>Rémunération brute annuelle affectée au projet</t>
  </si>
  <si>
    <t>CDI
CDD</t>
  </si>
  <si>
    <t>I - Emplois de droit commun</t>
  </si>
  <si>
    <t xml:space="preserve">CUMUL Emplois de droit commun </t>
  </si>
  <si>
    <t>II - Emplois en contrats aidés</t>
  </si>
  <si>
    <t>Femme</t>
  </si>
  <si>
    <t>A3_passif dont moins un an</t>
  </si>
  <si>
    <t>A3_passif II fonds dédiés autres</t>
  </si>
  <si>
    <t>A3_passif II fonds dédiés subvent</t>
  </si>
  <si>
    <t>A3_passif II provisions pour charges</t>
  </si>
  <si>
    <t>Budg_87 prestations en nature</t>
  </si>
  <si>
    <t>Budg_87 prestations en nature real</t>
  </si>
  <si>
    <t>A3_actif circul creanc autres</t>
  </si>
  <si>
    <t>A3_actif circul creanc usagers</t>
  </si>
  <si>
    <t>A3_actif circul 2 disponibl</t>
  </si>
  <si>
    <t>A3_IV prim rembour oblig</t>
  </si>
  <si>
    <t>A3_passif 2 ecart rééval</t>
  </si>
  <si>
    <t>A3_passif 2 subvention invest</t>
  </si>
  <si>
    <t>A3_passif III autres dettes</t>
  </si>
  <si>
    <t>ETPF</t>
  </si>
  <si>
    <t>ETPF REAL</t>
  </si>
  <si>
    <t>F1_B42 effectif enseignants real</t>
  </si>
  <si>
    <t>Budg_60 fournitures entretien</t>
  </si>
  <si>
    <t>Budg_60 fournitures entretien real</t>
  </si>
  <si>
    <t>Budg_60 fournitures non stockables</t>
  </si>
  <si>
    <t>Budg_60 fournitures non stockables real</t>
  </si>
  <si>
    <t>Budg_60 prestations de services</t>
  </si>
  <si>
    <t>Budg_60 prestations de services real</t>
  </si>
  <si>
    <t>Budg_61 assurances</t>
  </si>
  <si>
    <r>
      <t>C</t>
    </r>
    <r>
      <rPr>
        <sz val="16"/>
        <color indexed="18"/>
        <rFont val="Lucida Bright"/>
        <family val="1"/>
      </rPr>
      <t>ONTRAT</t>
    </r>
    <r>
      <rPr>
        <b/>
        <sz val="16"/>
        <color indexed="18"/>
        <rFont val="Lucida Bright"/>
        <family val="1"/>
      </rPr>
      <t xml:space="preserve"> U</t>
    </r>
    <r>
      <rPr>
        <sz val="16"/>
        <color indexed="18"/>
        <rFont val="Lucida Bright"/>
        <family val="1"/>
      </rPr>
      <t>RBAIN DE</t>
    </r>
    <r>
      <rPr>
        <b/>
        <sz val="16"/>
        <color indexed="18"/>
        <rFont val="Lucida Bright"/>
        <family val="1"/>
      </rPr>
      <t xml:space="preserve"> C</t>
    </r>
    <r>
      <rPr>
        <sz val="16"/>
        <color indexed="18"/>
        <rFont val="Lucida Bright"/>
        <family val="1"/>
      </rPr>
      <t>OHESION</t>
    </r>
    <r>
      <rPr>
        <b/>
        <sz val="16"/>
        <color indexed="18"/>
        <rFont val="Lucida Bright"/>
        <family val="1"/>
      </rPr>
      <t xml:space="preserve"> S</t>
    </r>
    <r>
      <rPr>
        <sz val="16"/>
        <color indexed="18"/>
        <rFont val="Lucida Bright"/>
        <family val="1"/>
      </rPr>
      <t>OCIALE</t>
    </r>
    <r>
      <rPr>
        <b/>
        <sz val="16"/>
        <color indexed="18"/>
        <rFont val="Lucida Bright"/>
        <family val="1"/>
      </rPr>
      <t xml:space="preserve"> MARSEILLE</t>
    </r>
  </si>
  <si>
    <t>A3_passif III dettes sur immob</t>
  </si>
  <si>
    <t>A3_passif III emprunts dettes credits</t>
  </si>
  <si>
    <t>A3_passif III emprunts dettes financ</t>
  </si>
  <si>
    <t>A3_passif III emprunts obligat</t>
  </si>
  <si>
    <t>A3_passif III produits constatés</t>
  </si>
  <si>
    <t>Budg_66 charges financieres</t>
  </si>
  <si>
    <t>Budg_66 charges financieres real</t>
  </si>
  <si>
    <t>Budg_67 charges exceptionnelles</t>
  </si>
  <si>
    <t>F1_0 public cible acteur realisation</t>
  </si>
  <si>
    <t>F1_0 public cible autre</t>
  </si>
  <si>
    <t>F1_0 public cible utilisateur</t>
  </si>
  <si>
    <t>F1_A1 année fin prévisionnel</t>
  </si>
  <si>
    <t>Budg_61 locations real</t>
  </si>
  <si>
    <t>Budg_61 redevance credit bail</t>
  </si>
  <si>
    <t>Budg_61 redevance credit bail real</t>
  </si>
  <si>
    <t>II. Charges indirectes affectées à l'action</t>
  </si>
  <si>
    <t>II. Ressources indirectes affectées à l'action</t>
  </si>
  <si>
    <t>Charges fixes de fonctionnement</t>
  </si>
  <si>
    <t>Frais financiers</t>
  </si>
  <si>
    <t>Autres</t>
  </si>
  <si>
    <t>Budg_62 frais postaux telecom</t>
  </si>
  <si>
    <t>Budg_62 frais postaux telecom real</t>
  </si>
  <si>
    <t>Budg_62 personnel exterieur</t>
  </si>
  <si>
    <t>Budg_62 personnel exterieur real</t>
  </si>
  <si>
    <t>Budg_62 Publicité publication</t>
  </si>
  <si>
    <t>Budg_67 charges exceptionnelles real</t>
  </si>
  <si>
    <t>Budg_68 dotation amortissement</t>
  </si>
  <si>
    <t>Budg_68 dotation amortissement real</t>
  </si>
  <si>
    <t>Budg_69 impots societes</t>
  </si>
  <si>
    <t>Budg_69 impots societes real</t>
  </si>
  <si>
    <t>Budg_70 prestation service</t>
  </si>
  <si>
    <t>A3_passif IV ecart conversion</t>
  </si>
  <si>
    <t>A3_total dotation amort</t>
  </si>
  <si>
    <t>Budg_60 achats de marchandises</t>
  </si>
  <si>
    <t>Budg_60 achats de marchandises real</t>
  </si>
  <si>
    <t>Budg_60 achats stockés</t>
  </si>
  <si>
    <t>Budg_60 achats stockés real</t>
  </si>
  <si>
    <t>Budg_61 entretien et réparation real</t>
  </si>
  <si>
    <t>Budg_61 locations</t>
  </si>
  <si>
    <t>Budg_64 autres charges personnel</t>
  </si>
  <si>
    <t>FONCTIONNEMENT 2014</t>
  </si>
  <si>
    <t>Budg_61 sous traitance générale</t>
  </si>
  <si>
    <t>Budg_61 sous traitance générale real</t>
  </si>
  <si>
    <t>Budg_62 deplacement mission</t>
  </si>
  <si>
    <t>Budg_62 deplacement mission  real</t>
  </si>
  <si>
    <t>Budg_74 cnasea</t>
  </si>
  <si>
    <t>Budg_74 cnasea real</t>
  </si>
  <si>
    <t>Budg_74 montant cg dc</t>
  </si>
  <si>
    <t>Budg_74 montant cg dc real</t>
  </si>
  <si>
    <t>Budg_74 montant cr dc</t>
  </si>
  <si>
    <t>Budg_74 montant cr dc real</t>
  </si>
  <si>
    <t>Budg_74a montant cucs</t>
  </si>
  <si>
    <t>Budg_74a montant cucs real</t>
  </si>
  <si>
    <t>Budg_74 montant EPCI dc</t>
  </si>
  <si>
    <t>F1_A2 realisation type 2</t>
  </si>
  <si>
    <t>F1_A2 realisation type 3</t>
  </si>
  <si>
    <t>F1_A2 realisation type 4</t>
  </si>
  <si>
    <t>F1_A2 realisation type 5</t>
  </si>
  <si>
    <t>F1_B effectif total prev</t>
  </si>
  <si>
    <t>F1_B effectif total réalisé</t>
  </si>
  <si>
    <t>Budg_74 montant ville dc</t>
  </si>
  <si>
    <t>Budg_74 montant ville dc real</t>
  </si>
  <si>
    <t>Budg_74 organismes sociaux</t>
  </si>
  <si>
    <t>Budg_74 organismes sociaux real</t>
  </si>
  <si>
    <t>A3_ V ecart convers actif</t>
  </si>
  <si>
    <t>A3_actif circul 1 avance</t>
  </si>
  <si>
    <t>A3_actif circul 1 stock</t>
  </si>
  <si>
    <t>A3_actif circul 2 valeurs mobil</t>
  </si>
  <si>
    <t>A3_actif circul 3 charges constatées</t>
  </si>
  <si>
    <t>A3_actif circul creanc etat collect pub</t>
  </si>
  <si>
    <t>A3_actif circul creanc produits divers</t>
  </si>
  <si>
    <t>Budg_87 bénévolat real</t>
  </si>
  <si>
    <t>Budg_87 dons en nature</t>
  </si>
  <si>
    <t>Budg_87 dons en nature real</t>
  </si>
  <si>
    <t>Nom Prénom de l'Agent</t>
  </si>
  <si>
    <t>Fonction de l'Agent</t>
  </si>
  <si>
    <t>Qualification ou certification de l'agent *</t>
  </si>
  <si>
    <t>Heures affectées au projet</t>
  </si>
  <si>
    <t>Coût brut horaire hors charges patronales</t>
  </si>
  <si>
    <t>Budg_61 assurances real</t>
  </si>
  <si>
    <t>Budg_61 charge locativ copro</t>
  </si>
  <si>
    <t>Budg_61 charge locativ copro real</t>
  </si>
  <si>
    <t>Budg_61 divers</t>
  </si>
  <si>
    <t>Budg_61 divers real</t>
  </si>
  <si>
    <t>Budg_61 entretien et réparation</t>
  </si>
  <si>
    <t>F1_0 date hiver fin</t>
  </si>
  <si>
    <t>F1_0 date hiver fin real</t>
  </si>
  <si>
    <t>F1_0 date juillet début</t>
  </si>
  <si>
    <t>F1_0 date juillet début real</t>
  </si>
  <si>
    <t>F1_0 date juillet fin</t>
  </si>
  <si>
    <t>A3_passif dont concours banq sold credit</t>
  </si>
  <si>
    <t>CENTRE SOCIAL DE LA CAPELETTE</t>
  </si>
  <si>
    <t>NORVAL SANDRINE</t>
  </si>
  <si>
    <t>Marseille</t>
  </si>
  <si>
    <t>MILLET</t>
  </si>
  <si>
    <t>MANON</t>
  </si>
  <si>
    <t>direction.capelette@gmail.com</t>
  </si>
  <si>
    <t>04 91 79 66 01</t>
  </si>
  <si>
    <t>Politique de la ville</t>
  </si>
  <si>
    <t>Fonctionnement</t>
  </si>
  <si>
    <t>Foncrionnement</t>
  </si>
  <si>
    <t>Point Ecoute Santé</t>
  </si>
  <si>
    <t>Jeunesse + APST +VVV +PDSL</t>
  </si>
  <si>
    <t>LAEP</t>
  </si>
  <si>
    <t>Enfance</t>
  </si>
  <si>
    <t xml:space="preserve">POINT ECOUTE SANTE 10ème </t>
  </si>
  <si>
    <t>SEBBAG</t>
  </si>
  <si>
    <t>CYNTHIA</t>
  </si>
  <si>
    <t>sante.capelette@gmail.com</t>
  </si>
  <si>
    <t>r</t>
  </si>
  <si>
    <t>Santé : Améliorer l'état de santé des personnes en situation de précarité et réduire les inégalités en matière d'accès aux soins
Favoriser les approches multipartenariales entre les professionnels sanitaires, sociaux, éducatifs et judiciaires sur le thème de la "santé mentale, souffrance psychique et précarité"
Soutien à la fonction parentale : créer  et renforcer le lien entre les parents et les professionnels de l'éducation, organiser des temps d'échange entre parents sur l'exercice de l'autorité parentale, sur le suivi des activités scolaires et extra-scolaires</t>
  </si>
  <si>
    <t>très positif, l'Etat est venu en complément pour passer d'un mi-temps à un temps plein.  Expérimentation réussie !</t>
  </si>
  <si>
    <t>pérennisation du poste de psychologue à temps plein</t>
  </si>
  <si>
    <t>Romain Rolland</t>
  </si>
  <si>
    <t>Mpt Pauline</t>
  </si>
  <si>
    <t>AMPTA</t>
  </si>
  <si>
    <t>CRAM CMPP HP SM</t>
  </si>
  <si>
    <t>MDS CAF</t>
  </si>
  <si>
    <t>Collèges Lycées</t>
  </si>
  <si>
    <t>x</t>
  </si>
  <si>
    <t>Permanences Point Ecoute</t>
  </si>
  <si>
    <t>Projet parentalité : parents enseignants ado</t>
  </si>
  <si>
    <t>"Des mots sur des maux"</t>
  </si>
  <si>
    <t>Collectif santé</t>
  </si>
  <si>
    <t>Réseau Vallée de l'Huveaune</t>
  </si>
  <si>
    <t>Nombre de personnes reçues et suivies par site de permanences (suivi individuel et familial)</t>
  </si>
  <si>
    <t xml:space="preserve">481 heures de RDV au dépend du travail administratif, il est convenu avec la psychologue de réserver 3h/semaine pour le travail administratif et partenarial (suivi des orientations, situations préoccupantes…)
voir détail des suivis dans le document word joint
</t>
  </si>
  <si>
    <t>Analyse de la dynamique du territoire et nombre d'actions collectives</t>
  </si>
  <si>
    <t>1 seul collectif en 2013
en revanche nous avons activement participé aux réunions organisées pour le diagnostic pour le plan local de santé publique
participation au travail sur le projet d'établissement du collège Louise Michel
participation au réseau santé Vallée de l'Huveaune</t>
  </si>
  <si>
    <t>Nombre de réunions/actions autour de la parentalité</t>
  </si>
  <si>
    <t>deux soirées des famille en 2013 : une soirée très ciblée famille n juin avec la participation de la compagnie Méninas (52 participants) et une soirée construite avec les parents, les ados et le collège en novembre (46 participants)
 voir document word joint</t>
  </si>
  <si>
    <t>Jeunesse</t>
  </si>
  <si>
    <t>Santé publique</t>
  </si>
  <si>
    <t>CDI</t>
  </si>
  <si>
    <t>MALTA Johanna</t>
  </si>
  <si>
    <t>Psychologue</t>
  </si>
  <si>
    <t>SEBBAG Cynthia</t>
  </si>
  <si>
    <t>KESSALIS Frédéric</t>
  </si>
  <si>
    <t>Resp jeunes</t>
  </si>
  <si>
    <t>ADE</t>
  </si>
  <si>
    <t>CASTINO Véronique</t>
  </si>
  <si>
    <t>Réf. Famille</t>
  </si>
  <si>
    <t>3250</t>
  </si>
  <si>
    <t>F1</t>
  </si>
  <si>
    <t>30/06/2015</t>
  </si>
  <si>
    <t>PDEC Point Ecoute répartition 2014 /2015 (4 mois/9 mois)</t>
  </si>
  <si>
    <t>nsp</t>
  </si>
  <si>
    <t>0-10 ans : 18
11-17 ans : 43
adultes : 43
soirées des familles : 43 et 47
Groupe de paroles enfants : 9 (CM1-CM2 soit 9-10 ans)
Arrivée de la deuxième psychologue en octobre 2014 soit un mois à mi-temps avec la psychologue en place pour effectuer un "tuilage" pour en novembre, temps plein. Pour plus de précision voir le document word associé</t>
  </si>
  <si>
    <t>2 soirées de famille sur le même modèle qu'en 2013
43 participants en juin
47 en novembre
Les parents sont en demande de gourpe de paroles. Nous allons étudier la question. Ces soirées débouchent sur un projet de formation à la médiation par les pairs sur le collège.</t>
  </si>
  <si>
    <t>Pas de collectif en 2014. Mais participation au travail en réseau et travail très suivi et soutenu auprès du collège qui fait appel à nous pour son projet d'établissement.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</si>
</sst>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d\ mmmm\ yyyy"/>
    <numFmt numFmtId="181" formatCode="#,##0_ ;[Red]\-#,##0\ "/>
    <numFmt numFmtId="182" formatCode="[$-40C]dddd\ d\ mmmm\ yyyy"/>
  </numFmts>
  <fonts count="172">
    <font>
      <sz val="9"/>
      <name val="Geneva"/>
      <family val="2"/>
    </font>
    <font>
      <sz val="10"/>
      <name val="Arial"/>
      <family val="0"/>
    </font>
    <font>
      <b/>
      <sz val="10"/>
      <name val="Arial"/>
      <family val="2"/>
    </font>
    <font>
      <b/>
      <sz val="9"/>
      <name val="Geneva"/>
      <family val="2"/>
    </font>
    <font>
      <b/>
      <sz val="18"/>
      <color indexed="9"/>
      <name val="Lucida Bright"/>
      <family val="1"/>
    </font>
    <font>
      <sz val="12"/>
      <name val="Geneva"/>
      <family val="2"/>
    </font>
    <font>
      <b/>
      <sz val="14"/>
      <color indexed="9"/>
      <name val="Lucida Bright"/>
      <family val="1"/>
    </font>
    <font>
      <sz val="14"/>
      <name val="Geneva"/>
      <family val="2"/>
    </font>
    <font>
      <sz val="18"/>
      <color indexed="9"/>
      <name val="Lucida Bright"/>
      <family val="1"/>
    </font>
    <font>
      <b/>
      <sz val="26"/>
      <color indexed="9"/>
      <name val="Lucida Bright"/>
      <family val="1"/>
    </font>
    <font>
      <b/>
      <sz val="26"/>
      <color indexed="62"/>
      <name val="Lucida Bright"/>
      <family val="1"/>
    </font>
    <font>
      <sz val="26"/>
      <name val="Geneva"/>
      <family val="2"/>
    </font>
    <font>
      <sz val="9"/>
      <color indexed="10"/>
      <name val="Geneva"/>
      <family val="2"/>
    </font>
    <font>
      <b/>
      <sz val="15"/>
      <color indexed="18"/>
      <name val="Arial"/>
      <family val="2"/>
    </font>
    <font>
      <b/>
      <sz val="20"/>
      <color indexed="9"/>
      <name val="Lucida Bright"/>
      <family val="1"/>
    </font>
    <font>
      <sz val="20"/>
      <name val="Arial"/>
      <family val="2"/>
    </font>
    <font>
      <b/>
      <sz val="20"/>
      <name val="Arial"/>
      <family val="2"/>
    </font>
    <font>
      <sz val="20"/>
      <name val="Geneva"/>
      <family val="2"/>
    </font>
    <font>
      <b/>
      <sz val="24"/>
      <color indexed="18"/>
      <name val="Lucida Bright"/>
      <family val="1"/>
    </font>
    <font>
      <b/>
      <sz val="12"/>
      <color indexed="18"/>
      <name val="Arial"/>
      <family val="2"/>
    </font>
    <font>
      <sz val="9"/>
      <name val="Arial"/>
      <family val="2"/>
    </font>
    <font>
      <b/>
      <sz val="9"/>
      <name val="Arial"/>
      <family val="2"/>
    </font>
    <font>
      <sz val="10"/>
      <color indexed="18"/>
      <name val="Arial"/>
      <family val="2"/>
    </font>
    <font>
      <sz val="8"/>
      <color indexed="18"/>
      <name val="Arial"/>
      <family val="2"/>
    </font>
    <font>
      <b/>
      <sz val="10"/>
      <color indexed="18"/>
      <name val="Lucida Bright"/>
      <family val="1"/>
    </font>
    <font>
      <sz val="10"/>
      <color indexed="18"/>
      <name val="Geneva"/>
      <family val="2"/>
    </font>
    <font>
      <sz val="10"/>
      <color indexed="12"/>
      <name val="Arial"/>
      <family val="2"/>
    </font>
    <font>
      <b/>
      <u val="single"/>
      <sz val="11"/>
      <color indexed="18"/>
      <name val="Arial"/>
      <family val="2"/>
    </font>
    <font>
      <sz val="11"/>
      <name val="Geneva"/>
      <family val="2"/>
    </font>
    <font>
      <sz val="6"/>
      <name val="Arial"/>
      <family val="2"/>
    </font>
    <font>
      <b/>
      <sz val="12"/>
      <color indexed="10"/>
      <name val="Arial"/>
      <family val="2"/>
    </font>
    <font>
      <sz val="30"/>
      <color indexed="18"/>
      <name val="Lucida Bright"/>
      <family val="1"/>
    </font>
    <font>
      <sz val="25"/>
      <color indexed="10"/>
      <name val="Geneva"/>
      <family val="2"/>
    </font>
    <font>
      <sz val="40"/>
      <name val="Arial"/>
      <family val="2"/>
    </font>
    <font>
      <sz val="40"/>
      <name val="Geneva"/>
      <family val="2"/>
    </font>
    <font>
      <sz val="25"/>
      <name val="Geneva"/>
      <family val="2"/>
    </font>
    <font>
      <b/>
      <sz val="30"/>
      <color indexed="18"/>
      <name val="Lucida Bright"/>
      <family val="1"/>
    </font>
    <font>
      <b/>
      <sz val="25"/>
      <color indexed="18"/>
      <name val="Lucida Bright"/>
      <family val="1"/>
    </font>
    <font>
      <sz val="24"/>
      <color indexed="10"/>
      <name val="Arial"/>
      <family val="2"/>
    </font>
    <font>
      <sz val="24"/>
      <name val="Geneva"/>
      <family val="2"/>
    </font>
    <font>
      <b/>
      <sz val="11"/>
      <name val="Arial"/>
      <family val="2"/>
    </font>
    <font>
      <b/>
      <sz val="11"/>
      <color indexed="18"/>
      <name val="Arial"/>
      <family val="2"/>
    </font>
    <font>
      <b/>
      <sz val="12"/>
      <name val="Arial"/>
      <family val="2"/>
    </font>
    <font>
      <sz val="12"/>
      <name val="Arial"/>
      <family val="2"/>
    </font>
    <font>
      <b/>
      <sz val="16"/>
      <color indexed="18"/>
      <name val="Lucida Bright"/>
      <family val="1"/>
    </font>
    <font>
      <sz val="16"/>
      <color indexed="18"/>
      <name val="Lucida Bright"/>
      <family val="1"/>
    </font>
    <font>
      <sz val="16"/>
      <name val="Geneva"/>
      <family val="2"/>
    </font>
    <font>
      <b/>
      <sz val="16"/>
      <color indexed="9"/>
      <name val="Arial"/>
      <family val="2"/>
    </font>
    <font>
      <sz val="30"/>
      <name val="Arial"/>
      <family val="2"/>
    </font>
    <font>
      <b/>
      <sz val="30"/>
      <name val="Arial"/>
      <family val="2"/>
    </font>
    <font>
      <sz val="20"/>
      <name val="Lucida Bright"/>
      <family val="1"/>
    </font>
    <font>
      <b/>
      <sz val="14"/>
      <color indexed="9"/>
      <name val="Arial"/>
      <family val="2"/>
    </font>
    <font>
      <sz val="10"/>
      <name val="Geneva"/>
      <family val="0"/>
    </font>
    <font>
      <sz val="8"/>
      <name val="Arial"/>
      <family val="2"/>
    </font>
    <font>
      <b/>
      <sz val="12"/>
      <color indexed="9"/>
      <name val="Arial"/>
      <family val="2"/>
    </font>
    <font>
      <sz val="12"/>
      <color indexed="10"/>
      <name val="Geneva"/>
      <family val="2"/>
    </font>
    <font>
      <sz val="12"/>
      <color indexed="18"/>
      <name val="Arial"/>
      <family val="2"/>
    </font>
    <font>
      <sz val="12"/>
      <color indexed="9"/>
      <name val="Arial"/>
      <family val="2"/>
    </font>
    <font>
      <b/>
      <sz val="10"/>
      <color indexed="10"/>
      <name val="Arial"/>
      <family val="2"/>
    </font>
    <font>
      <b/>
      <u val="single"/>
      <sz val="10"/>
      <color indexed="18"/>
      <name val="Arial"/>
      <family val="2"/>
    </font>
    <font>
      <b/>
      <u val="single"/>
      <sz val="10"/>
      <color indexed="10"/>
      <name val="Arial"/>
      <family val="2"/>
    </font>
    <font>
      <b/>
      <sz val="10"/>
      <color indexed="18"/>
      <name val="Arial"/>
      <family val="2"/>
    </font>
    <font>
      <u val="single"/>
      <sz val="12"/>
      <name val="Geneva"/>
      <family val="2"/>
    </font>
    <font>
      <sz val="12"/>
      <color indexed="23"/>
      <name val="Arial"/>
      <family val="2"/>
    </font>
    <font>
      <sz val="9"/>
      <color indexed="18"/>
      <name val="Arial"/>
      <family val="2"/>
    </font>
    <font>
      <b/>
      <sz val="9"/>
      <color indexed="18"/>
      <name val="Arial"/>
      <family val="2"/>
    </font>
    <font>
      <b/>
      <u val="single"/>
      <sz val="12"/>
      <color indexed="18"/>
      <name val="Arial"/>
      <family val="2"/>
    </font>
    <font>
      <b/>
      <sz val="12"/>
      <color indexed="8"/>
      <name val="Arial"/>
      <family val="0"/>
    </font>
    <font>
      <sz val="6"/>
      <color indexed="18"/>
      <name val="Arial"/>
      <family val="2"/>
    </font>
    <font>
      <b/>
      <sz val="18"/>
      <color indexed="18"/>
      <name val="Lucida Bright"/>
      <family val="1"/>
    </font>
    <font>
      <b/>
      <sz val="11"/>
      <color indexed="9"/>
      <name val="Arial"/>
      <family val="2"/>
    </font>
    <font>
      <sz val="8"/>
      <color indexed="10"/>
      <name val="Arial"/>
      <family val="2"/>
    </font>
    <font>
      <b/>
      <sz val="8"/>
      <color indexed="10"/>
      <name val="Arial"/>
      <family val="2"/>
    </font>
    <font>
      <sz val="11"/>
      <name val="Arial"/>
      <family val="2"/>
    </font>
    <font>
      <sz val="8"/>
      <name val="Geneva"/>
      <family val="0"/>
    </font>
    <font>
      <b/>
      <sz val="12"/>
      <color indexed="18"/>
      <name val="Franklin Gothic Demi"/>
      <family val="2"/>
    </font>
    <font>
      <b/>
      <sz val="8"/>
      <name val="Arial"/>
      <family val="2"/>
    </font>
    <font>
      <b/>
      <sz val="8"/>
      <color indexed="18"/>
      <name val="Arial"/>
      <family val="2"/>
    </font>
    <font>
      <b/>
      <sz val="6"/>
      <name val="Arial"/>
      <family val="2"/>
    </font>
    <font>
      <b/>
      <sz val="6"/>
      <color indexed="18"/>
      <name val="Arial"/>
      <family val="2"/>
    </font>
    <font>
      <b/>
      <sz val="5"/>
      <color indexed="18"/>
      <name val="Arial"/>
      <family val="2"/>
    </font>
    <font>
      <b/>
      <sz val="5"/>
      <color indexed="10"/>
      <name val="Arial"/>
      <family val="2"/>
    </font>
    <font>
      <sz val="6"/>
      <name val="Geneva"/>
      <family val="2"/>
    </font>
    <font>
      <sz val="6"/>
      <color indexed="10"/>
      <name val="Arial"/>
      <family val="2"/>
    </font>
    <font>
      <sz val="6"/>
      <color indexed="18"/>
      <name val="Geneva"/>
      <family val="2"/>
    </font>
    <font>
      <sz val="22"/>
      <name val="Lucida Bright"/>
      <family val="1"/>
    </font>
    <font>
      <sz val="26"/>
      <color indexed="9"/>
      <name val="Arial"/>
      <family val="2"/>
    </font>
    <font>
      <b/>
      <sz val="22"/>
      <color indexed="9"/>
      <name val="Arial"/>
      <family val="2"/>
    </font>
    <font>
      <sz val="12"/>
      <color indexed="10"/>
      <name val="Arial"/>
      <family val="2"/>
    </font>
    <font>
      <sz val="14"/>
      <color indexed="18"/>
      <name val="Arial"/>
      <family val="2"/>
    </font>
    <font>
      <sz val="11"/>
      <color indexed="18"/>
      <name val="Arial"/>
      <family val="2"/>
    </font>
    <font>
      <sz val="14"/>
      <name val="Arial"/>
      <family val="2"/>
    </font>
    <font>
      <b/>
      <sz val="14"/>
      <name val="Arial"/>
      <family val="2"/>
    </font>
    <font>
      <b/>
      <sz val="14"/>
      <color indexed="18"/>
      <name val="Arial"/>
      <family val="2"/>
    </font>
    <font>
      <b/>
      <sz val="14"/>
      <color indexed="10"/>
      <name val="Arial"/>
      <family val="2"/>
    </font>
    <font>
      <b/>
      <sz val="20"/>
      <name val="Lucida Bright"/>
      <family val="1"/>
    </font>
    <font>
      <sz val="20"/>
      <color indexed="9"/>
      <name val="Arial"/>
      <family val="2"/>
    </font>
    <font>
      <b/>
      <sz val="28"/>
      <color indexed="18"/>
      <name val="Lucida Bright"/>
      <family val="1"/>
    </font>
    <font>
      <u val="single"/>
      <sz val="12"/>
      <name val="Arial"/>
      <family val="2"/>
    </font>
    <font>
      <u val="single"/>
      <sz val="9"/>
      <name val="Geneva"/>
      <family val="2"/>
    </font>
    <font>
      <b/>
      <sz val="10"/>
      <color indexed="9"/>
      <name val="Arial"/>
      <family val="2"/>
    </font>
    <font>
      <sz val="9"/>
      <color indexed="9"/>
      <name val="Arial"/>
      <family val="2"/>
    </font>
    <font>
      <b/>
      <u val="single"/>
      <sz val="9"/>
      <color indexed="18"/>
      <name val="Arial"/>
      <family val="2"/>
    </font>
    <font>
      <b/>
      <sz val="7"/>
      <color indexed="18"/>
      <name val="Arial"/>
      <family val="2"/>
    </font>
    <font>
      <sz val="7"/>
      <color indexed="18"/>
      <name val="Arial"/>
      <family val="2"/>
    </font>
    <font>
      <sz val="9"/>
      <color indexed="10"/>
      <name val="Arial"/>
      <family val="2"/>
    </font>
    <font>
      <b/>
      <u val="single"/>
      <sz val="12"/>
      <name val="Geneva"/>
      <family val="2"/>
    </font>
    <font>
      <b/>
      <u val="single"/>
      <sz val="8"/>
      <color indexed="18"/>
      <name val="Arial"/>
      <family val="2"/>
    </font>
    <font>
      <sz val="28"/>
      <name val="Arial"/>
      <family val="2"/>
    </font>
    <font>
      <sz val="14"/>
      <color indexed="9"/>
      <name val="Arial"/>
      <family val="2"/>
    </font>
    <font>
      <sz val="18"/>
      <color indexed="9"/>
      <name val="Geneva"/>
      <family val="2"/>
    </font>
    <font>
      <sz val="18"/>
      <color indexed="9"/>
      <name val="Arial"/>
      <family val="2"/>
    </font>
    <font>
      <sz val="10"/>
      <color indexed="10"/>
      <name val="Geneva"/>
      <family val="2"/>
    </font>
    <font>
      <sz val="9"/>
      <color indexed="18"/>
      <name val="Geneva"/>
      <family val="2"/>
    </font>
    <font>
      <sz val="10"/>
      <color indexed="9"/>
      <name val="Arial"/>
      <family val="2"/>
    </font>
    <font>
      <sz val="8"/>
      <color indexed="18"/>
      <name val="Geneva"/>
      <family val="2"/>
    </font>
    <font>
      <sz val="12"/>
      <color indexed="18"/>
      <name val="Geneva"/>
      <family val="2"/>
    </font>
    <font>
      <sz val="8"/>
      <color indexed="9"/>
      <name val="Arial"/>
      <family val="2"/>
    </font>
    <font>
      <i/>
      <sz val="10"/>
      <color indexed="18"/>
      <name val="Arial"/>
      <family val="2"/>
    </font>
    <font>
      <b/>
      <i/>
      <sz val="10"/>
      <color indexed="18"/>
      <name val="Arial"/>
      <family val="2"/>
    </font>
    <font>
      <i/>
      <sz val="10"/>
      <name val="Arial"/>
      <family val="2"/>
    </font>
    <font>
      <sz val="18"/>
      <color indexed="18"/>
      <name val="Lucida Bright"/>
      <family val="1"/>
    </font>
    <font>
      <b/>
      <sz val="18"/>
      <color indexed="9"/>
      <name val="Arial"/>
      <family val="2"/>
    </font>
    <font>
      <sz val="10"/>
      <color indexed="10"/>
      <name val="Arial"/>
      <family val="2"/>
    </font>
    <font>
      <sz val="26"/>
      <name val="Lucida Bright"/>
      <family val="1"/>
    </font>
    <font>
      <sz val="18"/>
      <name val="Geneva"/>
      <family val="2"/>
    </font>
    <font>
      <sz val="18"/>
      <color indexed="18"/>
      <name val="Arial"/>
      <family val="2"/>
    </font>
    <font>
      <u val="single"/>
      <sz val="10"/>
      <color indexed="18"/>
      <name val="Arial"/>
      <family val="2"/>
    </font>
    <font>
      <b/>
      <sz val="14"/>
      <color indexed="18"/>
      <name val="Lucida Bright"/>
      <family val="1"/>
    </font>
    <font>
      <sz val="22"/>
      <color indexed="10"/>
      <name val="Arial"/>
      <family val="2"/>
    </font>
    <font>
      <b/>
      <sz val="15"/>
      <color indexed="10"/>
      <name val="Arial"/>
      <family val="2"/>
    </font>
    <font>
      <b/>
      <sz val="9"/>
      <color indexed="9"/>
      <name val="Arial"/>
      <family val="2"/>
    </font>
    <font>
      <b/>
      <sz val="6"/>
      <color indexed="10"/>
      <name val="Arial"/>
      <family val="2"/>
    </font>
    <font>
      <sz val="8"/>
      <color indexed="62"/>
      <name val="Arial"/>
      <family val="2"/>
    </font>
    <font>
      <u val="single"/>
      <sz val="9"/>
      <color indexed="12"/>
      <name val="Geneva"/>
      <family val="2"/>
    </font>
    <font>
      <u val="single"/>
      <sz val="9"/>
      <color indexed="36"/>
      <name val="Geneva"/>
      <family val="2"/>
    </font>
    <font>
      <b/>
      <sz val="14"/>
      <color indexed="18"/>
      <name val="Geneva"/>
      <family val="0"/>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8"/>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hair">
        <color indexed="8"/>
      </right>
      <top>
        <color indexed="63"/>
      </top>
      <bottom>
        <color indexed="63"/>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medium">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ck">
        <color indexed="13"/>
      </left>
      <right style="thick">
        <color indexed="13"/>
      </right>
      <top>
        <color indexed="63"/>
      </top>
      <bottom>
        <color indexed="63"/>
      </bottom>
    </border>
    <border>
      <left style="medium">
        <color indexed="46"/>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hair">
        <color indexed="8"/>
      </left>
      <right style="medium"/>
      <top>
        <color indexed="63"/>
      </top>
      <bottom>
        <color indexed="63"/>
      </bottom>
    </border>
    <border>
      <left style="medium">
        <color indexed="51"/>
      </left>
      <right>
        <color indexed="63"/>
      </right>
      <top>
        <color indexed="63"/>
      </top>
      <bottom>
        <color indexed="63"/>
      </bottom>
    </border>
    <border>
      <left style="medium">
        <color indexed="46"/>
      </left>
      <right style="medium">
        <color indexed="51"/>
      </right>
      <top style="medium"/>
      <bottom>
        <color indexed="63"/>
      </bottom>
    </border>
    <border>
      <left style="medium">
        <color indexed="51"/>
      </left>
      <right style="medium">
        <color indexed="51"/>
      </right>
      <top style="medium"/>
      <bottom>
        <color indexed="63"/>
      </bottom>
    </border>
    <border>
      <left style="medium">
        <color indexed="51"/>
      </left>
      <right style="medium"/>
      <top style="medium"/>
      <bottom>
        <color indexed="63"/>
      </bottom>
    </border>
    <border>
      <left style="medium">
        <color indexed="46"/>
      </left>
      <right style="medium">
        <color indexed="51"/>
      </right>
      <top>
        <color indexed="63"/>
      </top>
      <bottom>
        <color indexed="63"/>
      </bottom>
    </border>
    <border>
      <left style="medium">
        <color indexed="51"/>
      </left>
      <right style="medium">
        <color indexed="51"/>
      </right>
      <top>
        <color indexed="63"/>
      </top>
      <bottom>
        <color indexed="63"/>
      </bottom>
    </border>
    <border>
      <left style="medium">
        <color indexed="51"/>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color indexed="51"/>
      </right>
      <top style="medium"/>
      <bottom style="medium"/>
    </border>
    <border>
      <left style="medium">
        <color indexed="51"/>
      </left>
      <right style="medium">
        <color indexed="51"/>
      </right>
      <top style="medium"/>
      <bottom style="medium"/>
    </border>
    <border>
      <left style="medium">
        <color indexed="51"/>
      </left>
      <right style="medium"/>
      <top style="medium"/>
      <bottom style="medium"/>
    </border>
    <border>
      <left style="medium"/>
      <right style="medium">
        <color indexed="51"/>
      </right>
      <top>
        <color indexed="63"/>
      </top>
      <bottom>
        <color indexed="63"/>
      </bottom>
    </border>
    <border>
      <left style="medium"/>
      <right style="hair">
        <color indexed="8"/>
      </right>
      <top>
        <color indexed="63"/>
      </top>
      <bottom>
        <color indexed="63"/>
      </bottom>
    </border>
    <border>
      <left style="medium">
        <color indexed="51"/>
      </left>
      <right style="hair">
        <color indexed="8"/>
      </right>
      <top>
        <color indexed="63"/>
      </top>
      <bottom>
        <color indexed="63"/>
      </bottom>
    </border>
    <border>
      <left>
        <color indexed="63"/>
      </left>
      <right style="medium">
        <color indexed="51"/>
      </right>
      <top>
        <color indexed="63"/>
      </top>
      <bottom style="medium"/>
    </border>
    <border>
      <left style="medium"/>
      <right>
        <color indexed="63"/>
      </right>
      <top>
        <color indexed="63"/>
      </top>
      <bottom style="medium">
        <color indexed="51"/>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medium"/>
      <right style="medium">
        <color indexed="51"/>
      </right>
      <top>
        <color indexed="63"/>
      </top>
      <bottom style="medium"/>
    </border>
    <border>
      <left style="medium">
        <color indexed="51"/>
      </left>
      <right style="medium">
        <color indexed="51"/>
      </right>
      <top>
        <color indexed="63"/>
      </top>
      <bottom style="medium"/>
    </border>
    <border>
      <left style="medium">
        <color indexed="51"/>
      </left>
      <right style="medium"/>
      <top>
        <color indexed="63"/>
      </top>
      <bottom style="medium"/>
    </border>
    <border>
      <left>
        <color indexed="63"/>
      </left>
      <right style="medium">
        <color indexed="51"/>
      </right>
      <top>
        <color indexed="63"/>
      </top>
      <bottom>
        <color indexed="63"/>
      </bottom>
    </border>
    <border>
      <left style="medium"/>
      <right style="medium">
        <color indexed="51"/>
      </right>
      <top style="medium"/>
      <bottom>
        <color indexed="63"/>
      </bottom>
    </border>
    <border>
      <left style="thick">
        <color indexed="13"/>
      </left>
      <right>
        <color indexed="63"/>
      </right>
      <top>
        <color indexed="63"/>
      </top>
      <bottom>
        <color indexed="63"/>
      </bottom>
    </border>
    <border>
      <left>
        <color indexed="63"/>
      </left>
      <right style="thick">
        <color indexed="13"/>
      </right>
      <top>
        <color indexed="63"/>
      </top>
      <bottom>
        <color indexed="63"/>
      </bottom>
    </border>
    <border>
      <left style="hair">
        <color indexed="8"/>
      </left>
      <right style="medium">
        <color indexed="51"/>
      </right>
      <top>
        <color indexed="63"/>
      </top>
      <bottom>
        <color indexed="63"/>
      </bottom>
    </border>
    <border>
      <left style="medium">
        <color indexed="51"/>
      </left>
      <right style="medium">
        <color indexed="51"/>
      </right>
      <top style="medium">
        <color indexed="51"/>
      </top>
      <bottom style="medium">
        <color indexed="51"/>
      </bottom>
    </border>
    <border>
      <left style="medium">
        <color indexed="45"/>
      </left>
      <right>
        <color indexed="63"/>
      </right>
      <top style="medium">
        <color indexed="45"/>
      </top>
      <bottom style="medium">
        <color indexed="45"/>
      </bottom>
    </border>
    <border>
      <left>
        <color indexed="63"/>
      </left>
      <right style="medium">
        <color indexed="45"/>
      </right>
      <top style="medium">
        <color indexed="45"/>
      </top>
      <bottom style="medium">
        <color indexed="45"/>
      </bottom>
    </border>
    <border>
      <left style="medium">
        <color indexed="45"/>
      </left>
      <right style="medium">
        <color indexed="45"/>
      </right>
      <top style="medium">
        <color indexed="45"/>
      </top>
      <bottom style="medium">
        <color indexed="45"/>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5" fillId="2" borderId="0" applyNumberFormat="0" applyBorder="0" applyAlignment="0" applyProtection="0"/>
    <xf numFmtId="0" fontId="155" fillId="3" borderId="0" applyNumberFormat="0" applyBorder="0" applyAlignment="0" applyProtection="0"/>
    <xf numFmtId="0" fontId="155" fillId="4" borderId="0" applyNumberFormat="0" applyBorder="0" applyAlignment="0" applyProtection="0"/>
    <xf numFmtId="0" fontId="155" fillId="5" borderId="0" applyNumberFormat="0" applyBorder="0" applyAlignment="0" applyProtection="0"/>
    <xf numFmtId="0" fontId="155" fillId="6" borderId="0" applyNumberFormat="0" applyBorder="0" applyAlignment="0" applyProtection="0"/>
    <xf numFmtId="0" fontId="155" fillId="7" borderId="0" applyNumberFormat="0" applyBorder="0" applyAlignment="0" applyProtection="0"/>
    <xf numFmtId="0" fontId="155" fillId="8" borderId="0" applyNumberFormat="0" applyBorder="0" applyAlignment="0" applyProtection="0"/>
    <xf numFmtId="0" fontId="155" fillId="9" borderId="0" applyNumberFormat="0" applyBorder="0" applyAlignment="0" applyProtection="0"/>
    <xf numFmtId="0" fontId="155" fillId="10" borderId="0" applyNumberFormat="0" applyBorder="0" applyAlignment="0" applyProtection="0"/>
    <xf numFmtId="0" fontId="155" fillId="11" borderId="0" applyNumberFormat="0" applyBorder="0" applyAlignment="0" applyProtection="0"/>
    <xf numFmtId="0" fontId="155" fillId="12" borderId="0" applyNumberFormat="0" applyBorder="0" applyAlignment="0" applyProtection="0"/>
    <xf numFmtId="0" fontId="155" fillId="13" borderId="0" applyNumberFormat="0" applyBorder="0" applyAlignment="0" applyProtection="0"/>
    <xf numFmtId="0" fontId="156" fillId="14" borderId="0" applyNumberFormat="0" applyBorder="0" applyAlignment="0" applyProtection="0"/>
    <xf numFmtId="0" fontId="156" fillId="15" borderId="0" applyNumberFormat="0" applyBorder="0" applyAlignment="0" applyProtection="0"/>
    <xf numFmtId="0" fontId="156" fillId="16" borderId="0" applyNumberFormat="0" applyBorder="0" applyAlignment="0" applyProtection="0"/>
    <xf numFmtId="0" fontId="156" fillId="17" borderId="0" applyNumberFormat="0" applyBorder="0" applyAlignment="0" applyProtection="0"/>
    <xf numFmtId="0" fontId="156" fillId="18" borderId="0" applyNumberFormat="0" applyBorder="0" applyAlignment="0" applyProtection="0"/>
    <xf numFmtId="0" fontId="156" fillId="19" borderId="0" applyNumberFormat="0" applyBorder="0" applyAlignment="0" applyProtection="0"/>
    <xf numFmtId="0" fontId="156" fillId="20" borderId="0" applyNumberFormat="0" applyBorder="0" applyAlignment="0" applyProtection="0"/>
    <xf numFmtId="0" fontId="156" fillId="21" borderId="0" applyNumberFormat="0" applyBorder="0" applyAlignment="0" applyProtection="0"/>
    <xf numFmtId="0" fontId="156" fillId="22" borderId="0" applyNumberFormat="0" applyBorder="0" applyAlignment="0" applyProtection="0"/>
    <xf numFmtId="0" fontId="156" fillId="23" borderId="0" applyNumberFormat="0" applyBorder="0" applyAlignment="0" applyProtection="0"/>
    <xf numFmtId="0" fontId="156" fillId="24" borderId="0" applyNumberFormat="0" applyBorder="0" applyAlignment="0" applyProtection="0"/>
    <xf numFmtId="0" fontId="156" fillId="25" borderId="0" applyNumberFormat="0" applyBorder="0" applyAlignment="0" applyProtection="0"/>
    <xf numFmtId="0" fontId="157" fillId="0" borderId="0" applyNumberFormat="0" applyFill="0" applyBorder="0" applyAlignment="0" applyProtection="0"/>
    <xf numFmtId="0" fontId="158" fillId="26" borderId="1" applyNumberFormat="0" applyAlignment="0" applyProtection="0"/>
    <xf numFmtId="0" fontId="159" fillId="0" borderId="2" applyNumberFormat="0" applyFill="0" applyAlignment="0" applyProtection="0"/>
    <xf numFmtId="0" fontId="0" fillId="27" borderId="3" applyNumberFormat="0" applyFont="0" applyAlignment="0" applyProtection="0"/>
    <xf numFmtId="0" fontId="160" fillId="28" borderId="1" applyNumberFormat="0" applyAlignment="0" applyProtection="0"/>
    <xf numFmtId="0" fontId="161" fillId="29" borderId="0" applyNumberFormat="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162" fillId="30" borderId="0" applyNumberFormat="0" applyBorder="0" applyAlignment="0" applyProtection="0"/>
    <xf numFmtId="0" fontId="1" fillId="0" borderId="0">
      <alignment/>
      <protection/>
    </xf>
    <xf numFmtId="9" fontId="0" fillId="0" borderId="0" applyFill="0" applyBorder="0" applyAlignment="0" applyProtection="0"/>
    <xf numFmtId="0" fontId="163" fillId="31" borderId="0" applyNumberFormat="0" applyBorder="0" applyAlignment="0" applyProtection="0"/>
    <xf numFmtId="0" fontId="164" fillId="26" borderId="4" applyNumberFormat="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5" applyNumberFormat="0" applyFill="0" applyAlignment="0" applyProtection="0"/>
    <xf numFmtId="0" fontId="168" fillId="0" borderId="6" applyNumberFormat="0" applyFill="0" applyAlignment="0" applyProtection="0"/>
    <xf numFmtId="0" fontId="169" fillId="0" borderId="7" applyNumberFormat="0" applyFill="0" applyAlignment="0" applyProtection="0"/>
    <xf numFmtId="0" fontId="169" fillId="0" borderId="0" applyNumberFormat="0" applyFill="0" applyBorder="0" applyAlignment="0" applyProtection="0"/>
    <xf numFmtId="0" fontId="170" fillId="0" borderId="8" applyNumberFormat="0" applyFill="0" applyAlignment="0" applyProtection="0"/>
    <xf numFmtId="0" fontId="171" fillId="32" borderId="9" applyNumberFormat="0" applyAlignment="0" applyProtection="0"/>
  </cellStyleXfs>
  <cellXfs count="888">
    <xf numFmtId="0" fontId="0" fillId="0" borderId="0" xfId="0" applyAlignment="1">
      <alignment/>
    </xf>
    <xf numFmtId="0" fontId="2" fillId="0" borderId="0" xfId="0" applyFont="1" applyAlignment="1">
      <alignment horizontal="center" vertical="top" wrapText="1"/>
    </xf>
    <xf numFmtId="0" fontId="0" fillId="0" borderId="0" xfId="0" applyFill="1" applyAlignment="1">
      <alignment/>
    </xf>
    <xf numFmtId="3" fontId="0" fillId="0" borderId="0" xfId="0" applyNumberFormat="1" applyFill="1" applyAlignment="1">
      <alignment/>
    </xf>
    <xf numFmtId="14" fontId="0" fillId="0" borderId="0" xfId="0" applyNumberFormat="1" applyFill="1" applyAlignment="1">
      <alignment/>
    </xf>
    <xf numFmtId="0" fontId="0" fillId="0" borderId="0" xfId="0" applyNumberFormat="1" applyFont="1" applyFill="1" applyAlignment="1">
      <alignment/>
    </xf>
    <xf numFmtId="0" fontId="0" fillId="0" borderId="0" xfId="0" applyNumberFormat="1" applyFill="1" applyAlignment="1">
      <alignment/>
    </xf>
    <xf numFmtId="1" fontId="0" fillId="0" borderId="0" xfId="0" applyNumberFormat="1" applyFill="1" applyAlignment="1">
      <alignment/>
    </xf>
    <xf numFmtId="3" fontId="0" fillId="0" borderId="0" xfId="0" applyNumberFormat="1" applyFont="1" applyFill="1" applyAlignment="1">
      <alignment/>
    </xf>
    <xf numFmtId="0" fontId="3" fillId="0" borderId="0" xfId="0" applyFont="1" applyAlignment="1">
      <alignment horizontal="center" vertical="top" wrapText="1"/>
    </xf>
    <xf numFmtId="14" fontId="0" fillId="0" borderId="0" xfId="0" applyNumberFormat="1" applyAlignment="1">
      <alignment/>
    </xf>
    <xf numFmtId="0" fontId="0" fillId="33" borderId="0" xfId="0" applyFill="1" applyAlignment="1">
      <alignment/>
    </xf>
    <xf numFmtId="1" fontId="0" fillId="0" borderId="0" xfId="0" applyNumberFormat="1" applyAlignment="1">
      <alignment/>
    </xf>
    <xf numFmtId="3" fontId="0" fillId="0" borderId="0" xfId="0" applyNumberFormat="1" applyAlignment="1">
      <alignment/>
    </xf>
    <xf numFmtId="3" fontId="0" fillId="33" borderId="0" xfId="0" applyNumberFormat="1" applyFill="1" applyAlignment="1">
      <alignment/>
    </xf>
    <xf numFmtId="0" fontId="0" fillId="0" borderId="0" xfId="0" applyFont="1" applyAlignment="1">
      <alignment/>
    </xf>
    <xf numFmtId="0" fontId="0" fillId="0" borderId="0" xfId="0" applyNumberFormat="1" applyAlignment="1">
      <alignment/>
    </xf>
    <xf numFmtId="0" fontId="0" fillId="34" borderId="0" xfId="0" applyFill="1" applyAlignment="1">
      <alignment/>
    </xf>
    <xf numFmtId="0" fontId="2" fillId="33" borderId="0" xfId="0" applyFont="1" applyFill="1" applyAlignment="1">
      <alignment horizontal="center" vertical="top" wrapText="1"/>
    </xf>
    <xf numFmtId="3" fontId="0"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horizontal="right" vertical="center" wrapText="1"/>
    </xf>
    <xf numFmtId="14" fontId="3" fillId="0" borderId="0" xfId="0" applyNumberFormat="1" applyFont="1" applyAlignment="1">
      <alignment horizontal="center" vertical="top" wrapText="1"/>
    </xf>
    <xf numFmtId="0" fontId="0" fillId="0" borderId="0" xfId="0" applyAlignment="1">
      <alignment horizontal="right"/>
    </xf>
    <xf numFmtId="3" fontId="0" fillId="0" borderId="0" xfId="0" applyNumberFormat="1" applyAlignment="1">
      <alignment horizontal="right"/>
    </xf>
    <xf numFmtId="14" fontId="0" fillId="0" borderId="0" xfId="0" applyNumberFormat="1" applyAlignment="1">
      <alignment horizontal="right"/>
    </xf>
    <xf numFmtId="0" fontId="0" fillId="0" borderId="0" xfId="0" applyFill="1" applyAlignment="1" applyProtection="1">
      <alignment horizontal="center" vertical="center"/>
      <protection/>
    </xf>
    <xf numFmtId="0" fontId="0" fillId="0" borderId="0" xfId="0"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xf>
    <xf numFmtId="3" fontId="15" fillId="0" borderId="0" xfId="0" applyNumberFormat="1" applyFont="1" applyFill="1" applyBorder="1" applyAlignment="1" applyProtection="1">
      <alignment horizontal="center" vertical="center"/>
      <protection/>
    </xf>
    <xf numFmtId="0" fontId="16" fillId="0" borderId="0" xfId="52" applyFont="1" applyFill="1" applyBorder="1" applyAlignment="1" applyProtection="1">
      <alignment horizontal="center" vertical="center"/>
      <protection/>
    </xf>
    <xf numFmtId="3" fontId="16" fillId="0" borderId="0" xfId="52"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3" fontId="1" fillId="0" borderId="0" xfId="0" applyNumberFormat="1" applyFont="1" applyFill="1" applyBorder="1" applyAlignment="1" applyProtection="1">
      <alignment horizontal="center" vertical="center"/>
      <protection/>
    </xf>
    <xf numFmtId="3" fontId="20" fillId="0" borderId="0" xfId="0" applyNumberFormat="1" applyFont="1" applyFill="1" applyBorder="1" applyAlignment="1" applyProtection="1">
      <alignment horizontal="center" vertical="center"/>
      <protection/>
    </xf>
    <xf numFmtId="0" fontId="21" fillId="0" borderId="0" xfId="52" applyFont="1" applyFill="1" applyBorder="1" applyAlignment="1" applyProtection="1">
      <alignment horizontal="center" vertical="center"/>
      <protection/>
    </xf>
    <xf numFmtId="3" fontId="2" fillId="0" borderId="0" xfId="52" applyNumberFormat="1" applyFont="1" applyFill="1" applyBorder="1" applyAlignment="1" applyProtection="1">
      <alignment horizontal="center" vertical="center"/>
      <protection/>
    </xf>
    <xf numFmtId="0" fontId="22" fillId="0" borderId="0" xfId="0" applyFont="1" applyBorder="1" applyAlignment="1" applyProtection="1">
      <alignment horizontal="left" vertical="center" indent="1"/>
      <protection/>
    </xf>
    <xf numFmtId="0" fontId="22" fillId="0" borderId="0" xfId="0" applyFont="1" applyBorder="1" applyAlignment="1" applyProtection="1">
      <alignment horizontal="center" vertical="center"/>
      <protection/>
    </xf>
    <xf numFmtId="0" fontId="25" fillId="35" borderId="0" xfId="0" applyFont="1" applyFill="1" applyBorder="1" applyAlignment="1" applyProtection="1">
      <alignment horizontal="center" vertical="center"/>
      <protection/>
    </xf>
    <xf numFmtId="0" fontId="24" fillId="35" borderId="0" xfId="0" applyFont="1" applyFill="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6" fillId="0" borderId="0" xfId="0" applyFont="1" applyBorder="1" applyAlignment="1" applyProtection="1">
      <alignment horizontal="center" vertical="center"/>
      <protection/>
    </xf>
    <xf numFmtId="0" fontId="26"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center"/>
      <protection locked="0"/>
    </xf>
    <xf numFmtId="14" fontId="22" fillId="0" borderId="0" xfId="0" applyNumberFormat="1" applyFont="1" applyBorder="1" applyAlignment="1" applyProtection="1">
      <alignment horizontal="center" vertical="center" wrapText="1"/>
      <protection/>
    </xf>
    <xf numFmtId="3" fontId="1" fillId="0" borderId="0" xfId="52" applyNumberFormat="1"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52"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2" fontId="31" fillId="0" borderId="0" xfId="0" applyNumberFormat="1"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2"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protection/>
    </xf>
    <xf numFmtId="3" fontId="33" fillId="0" borderId="0" xfId="0" applyNumberFormat="1" applyFont="1" applyFill="1" applyBorder="1" applyAlignment="1" applyProtection="1">
      <alignment horizontal="center" vertical="center"/>
      <protection/>
    </xf>
    <xf numFmtId="1" fontId="33" fillId="0" borderId="0" xfId="52" applyNumberFormat="1" applyFont="1" applyFill="1" applyBorder="1" applyAlignment="1" applyProtection="1">
      <alignment horizontal="center" vertical="center"/>
      <protection/>
    </xf>
    <xf numFmtId="3" fontId="33" fillId="0" borderId="0" xfId="52" applyNumberFormat="1"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2" fontId="36"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1" fontId="1" fillId="0" borderId="0" xfId="52" applyNumberFormat="1" applyFont="1" applyFill="1" applyBorder="1" applyAlignment="1" applyProtection="1">
      <alignment horizontal="center" vertical="center"/>
      <protection/>
    </xf>
    <xf numFmtId="3" fontId="38" fillId="0" borderId="0" xfId="52" applyNumberFormat="1" applyFont="1" applyFill="1" applyBorder="1" applyAlignment="1" applyProtection="1">
      <alignment horizontal="center" vertical="center"/>
      <protection/>
    </xf>
    <xf numFmtId="0" fontId="39" fillId="0" borderId="0" xfId="0" applyFont="1" applyFill="1" applyBorder="1" applyAlignment="1">
      <alignment horizontal="center" vertical="center"/>
    </xf>
    <xf numFmtId="0" fontId="36" fillId="0" borderId="0" xfId="0" applyFont="1" applyFill="1" applyBorder="1" applyAlignment="1" applyProtection="1">
      <alignment horizontal="center" vertical="center"/>
      <protection/>
    </xf>
    <xf numFmtId="3" fontId="40" fillId="0" borderId="0" xfId="0" applyNumberFormat="1" applyFont="1" applyFill="1" applyBorder="1" applyAlignment="1" applyProtection="1">
      <alignment horizontal="center" vertical="center"/>
      <protection/>
    </xf>
    <xf numFmtId="3" fontId="21" fillId="0" borderId="0" xfId="0"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1" fontId="41" fillId="0" borderId="0" xfId="52" applyNumberFormat="1" applyFont="1" applyFill="1" applyBorder="1" applyAlignment="1" applyProtection="1">
      <alignment horizontal="center" vertical="center"/>
      <protection/>
    </xf>
    <xf numFmtId="0" fontId="42" fillId="0" borderId="0" xfId="52" applyFont="1" applyFill="1" applyBorder="1" applyAlignment="1" applyProtection="1">
      <alignment horizontal="center" vertical="center"/>
      <protection/>
    </xf>
    <xf numFmtId="3" fontId="40" fillId="0" borderId="0" xfId="52" applyNumberFormat="1" applyFont="1" applyFill="1" applyBorder="1" applyAlignment="1" applyProtection="1">
      <alignment horizontal="center" vertical="center"/>
      <protection/>
    </xf>
    <xf numFmtId="1" fontId="20" fillId="0" borderId="0" xfId="52" applyNumberFormat="1"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0" xfId="52"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lignment horizontal="left" vertical="center"/>
    </xf>
    <xf numFmtId="0" fontId="0" fillId="0" borderId="0"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46" fillId="0" borderId="0" xfId="0" applyFont="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48" fillId="0" borderId="0" xfId="0" applyFont="1" applyBorder="1" applyAlignment="1" applyProtection="1">
      <alignment horizontal="left" vertical="center"/>
      <protection/>
    </xf>
    <xf numFmtId="0" fontId="49" fillId="0" borderId="0" xfId="0" applyFont="1" applyFill="1" applyBorder="1" applyAlignment="1" applyProtection="1">
      <alignment horizontal="left" vertical="center"/>
      <protection/>
    </xf>
    <xf numFmtId="3" fontId="49" fillId="0" borderId="0" xfId="0" applyNumberFormat="1" applyFont="1" applyFill="1" applyBorder="1" applyAlignment="1" applyProtection="1">
      <alignment horizontal="left" vertical="center"/>
      <protection/>
    </xf>
    <xf numFmtId="0" fontId="50" fillId="0" borderId="0" xfId="0" applyFont="1" applyFill="1" applyBorder="1" applyAlignment="1" applyProtection="1">
      <alignment horizontal="left" vertical="center"/>
      <protection/>
    </xf>
    <xf numFmtId="0" fontId="0" fillId="0" borderId="0" xfId="0" applyBorder="1" applyAlignment="1">
      <alignment horizontal="left" vertical="center"/>
    </xf>
    <xf numFmtId="0" fontId="22"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7" fillId="0" borderId="0" xfId="0" applyFont="1" applyBorder="1" applyAlignment="1" applyProtection="1">
      <alignment horizontal="left" vertical="center"/>
      <protection/>
    </xf>
    <xf numFmtId="0" fontId="4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52" fillId="0" borderId="0" xfId="0" applyFont="1" applyBorder="1" applyAlignment="1" applyProtection="1">
      <alignment horizontal="left" vertical="center"/>
      <protection/>
    </xf>
    <xf numFmtId="3" fontId="1" fillId="0" borderId="0" xfId="0" applyNumberFormat="1"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protection/>
    </xf>
    <xf numFmtId="3" fontId="53" fillId="0" borderId="0" xfId="52" applyNumberFormat="1" applyFont="1" applyFill="1" applyBorder="1" applyAlignment="1" applyProtection="1">
      <alignment horizontal="left" vertical="center" wrapText="1"/>
      <protection/>
    </xf>
    <xf numFmtId="0" fontId="5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43" fillId="0" borderId="0" xfId="0" applyFont="1" applyFill="1" applyBorder="1" applyAlignment="1" applyProtection="1">
      <alignment horizontal="left" vertical="center"/>
      <protection/>
    </xf>
    <xf numFmtId="0" fontId="43"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Border="1" applyAlignment="1">
      <alignment vertical="center"/>
    </xf>
    <xf numFmtId="0" fontId="43" fillId="0" borderId="0" xfId="0" applyFont="1" applyBorder="1" applyAlignment="1" applyProtection="1">
      <alignment horizontal="left" vertical="center"/>
      <protection locked="0"/>
    </xf>
    <xf numFmtId="3" fontId="1" fillId="0" borderId="0" xfId="0" applyNumberFormat="1" applyFont="1" applyBorder="1" applyAlignment="1" applyProtection="1">
      <alignment horizontal="left" vertical="center" wrapText="1"/>
      <protection/>
    </xf>
    <xf numFmtId="0" fontId="43" fillId="0" borderId="0" xfId="0" applyFont="1" applyBorder="1" applyAlignment="1" applyProtection="1">
      <alignment horizontal="left" vertical="center" wrapText="1"/>
      <protection/>
    </xf>
    <xf numFmtId="2" fontId="56" fillId="0" borderId="0" xfId="0" applyNumberFormat="1" applyFont="1" applyBorder="1" applyAlignment="1" applyProtection="1">
      <alignment horizontal="left" vertical="center"/>
      <protection/>
    </xf>
    <xf numFmtId="0" fontId="0" fillId="0" borderId="0" xfId="0" applyBorder="1" applyAlignment="1">
      <alignment/>
    </xf>
    <xf numFmtId="0" fontId="54"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3" fontId="57" fillId="0" borderId="0" xfId="0" applyNumberFormat="1" applyFont="1" applyFill="1" applyBorder="1" applyAlignment="1" applyProtection="1">
      <alignment horizontal="center" vertical="center"/>
      <protection/>
    </xf>
    <xf numFmtId="0" fontId="57" fillId="0" borderId="0" xfId="52" applyFont="1" applyFill="1" applyBorder="1" applyAlignment="1" applyProtection="1">
      <alignment horizontal="center" vertical="center"/>
      <protection/>
    </xf>
    <xf numFmtId="3" fontId="57" fillId="0" borderId="0" xfId="52"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43" fillId="0" borderId="0" xfId="0" applyFont="1" applyBorder="1" applyAlignment="1">
      <alignment vertical="center"/>
    </xf>
    <xf numFmtId="0" fontId="43" fillId="0" borderId="0" xfId="0" applyFont="1" applyAlignment="1">
      <alignment vertical="center"/>
    </xf>
    <xf numFmtId="0" fontId="19" fillId="0" borderId="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xf>
    <xf numFmtId="0" fontId="62" fillId="0" borderId="0" xfId="0" applyFont="1" applyBorder="1" applyAlignment="1">
      <alignment horizontal="center" vertical="center" wrapText="1"/>
    </xf>
    <xf numFmtId="0" fontId="63" fillId="0" borderId="0" xfId="0" applyFont="1" applyBorder="1" applyAlignment="1" applyProtection="1">
      <alignment vertical="center"/>
      <protection/>
    </xf>
    <xf numFmtId="0" fontId="64" fillId="0" borderId="0" xfId="0" applyFont="1" applyBorder="1" applyAlignment="1" applyProtection="1">
      <alignment horizontal="center" vertical="center"/>
      <protection/>
    </xf>
    <xf numFmtId="0" fontId="43" fillId="0" borderId="0" xfId="0"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61" fillId="0" borderId="0" xfId="0" applyFont="1" applyBorder="1" applyAlignment="1" applyProtection="1">
      <alignment horizontal="center" vertical="center"/>
      <protection/>
    </xf>
    <xf numFmtId="3" fontId="20" fillId="0" borderId="13" xfId="52"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protection/>
    </xf>
    <xf numFmtId="3" fontId="65" fillId="0" borderId="0" xfId="52"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center" vertical="center"/>
      <protection/>
    </xf>
    <xf numFmtId="3" fontId="20" fillId="0" borderId="13" xfId="0" applyNumberFormat="1" applyFont="1" applyBorder="1" applyAlignment="1" applyProtection="1">
      <alignment horizontal="center" vertical="center" wrapText="1"/>
      <protection locked="0"/>
    </xf>
    <xf numFmtId="0" fontId="20" fillId="0" borderId="0" xfId="0" applyFont="1" applyBorder="1" applyAlignment="1" applyProtection="1">
      <alignment vertical="center"/>
      <protection/>
    </xf>
    <xf numFmtId="0" fontId="63" fillId="0" borderId="0" xfId="0" applyFont="1" applyBorder="1" applyAlignment="1" applyProtection="1">
      <alignment vertical="center" wrapText="1"/>
      <protection/>
    </xf>
    <xf numFmtId="3" fontId="43" fillId="0" borderId="0" xfId="0" applyNumberFormat="1" applyFont="1" applyBorder="1" applyAlignment="1" applyProtection="1">
      <alignment horizontal="center" vertical="center" wrapText="1"/>
      <protection locked="0"/>
    </xf>
    <xf numFmtId="0" fontId="66" fillId="0" borderId="0" xfId="0" applyFont="1" applyBorder="1" applyAlignment="1" applyProtection="1">
      <alignment horizontal="center" vertical="center"/>
      <protection/>
    </xf>
    <xf numFmtId="0" fontId="62" fillId="0" borderId="0" xfId="0" applyFont="1" applyBorder="1" applyAlignment="1">
      <alignment horizontal="center" vertical="center"/>
    </xf>
    <xf numFmtId="0" fontId="61" fillId="0" borderId="0" xfId="0" applyFont="1" applyBorder="1" applyAlignment="1" applyProtection="1">
      <alignment vertical="center"/>
      <protection/>
    </xf>
    <xf numFmtId="0" fontId="53" fillId="0" borderId="13" xfId="0" applyFont="1" applyBorder="1" applyAlignment="1" applyProtection="1">
      <alignment horizontal="center" vertical="center" wrapText="1"/>
      <protection locked="0"/>
    </xf>
    <xf numFmtId="3" fontId="53" fillId="0" borderId="13" xfId="0" applyNumberFormat="1" applyFont="1" applyBorder="1" applyAlignment="1" applyProtection="1">
      <alignment horizontal="center" vertical="center" wrapText="1"/>
      <protection locked="0"/>
    </xf>
    <xf numFmtId="0" fontId="53" fillId="0" borderId="0" xfId="0" applyFont="1" applyBorder="1" applyAlignment="1" applyProtection="1">
      <alignment vertical="center"/>
      <protection/>
    </xf>
    <xf numFmtId="3" fontId="43" fillId="0" borderId="0" xfId="52" applyNumberFormat="1" applyFont="1" applyFill="1" applyBorder="1" applyAlignment="1" applyProtection="1">
      <alignment horizontal="right" vertical="center" wrapText="1"/>
      <protection/>
    </xf>
    <xf numFmtId="0" fontId="2" fillId="0" borderId="0" xfId="0" applyFont="1" applyBorder="1" applyAlignment="1" applyProtection="1">
      <alignment vertical="center"/>
      <protection/>
    </xf>
    <xf numFmtId="0" fontId="20" fillId="0" borderId="0" xfId="0" applyFont="1" applyBorder="1" applyAlignment="1">
      <alignment vertical="center"/>
    </xf>
    <xf numFmtId="4" fontId="43" fillId="0" borderId="0" xfId="0" applyNumberFormat="1" applyFont="1" applyBorder="1" applyAlignment="1" applyProtection="1">
      <alignment horizontal="center" vertical="center" wrapText="1"/>
      <protection locked="0"/>
    </xf>
    <xf numFmtId="0" fontId="67" fillId="0" borderId="0" xfId="0" applyFont="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0" applyFont="1" applyBorder="1" applyAlignment="1" applyProtection="1">
      <alignment vertical="center"/>
      <protection/>
    </xf>
    <xf numFmtId="0" fontId="43" fillId="0" borderId="0" xfId="0" applyFont="1" applyFill="1" applyBorder="1" applyAlignment="1" applyProtection="1">
      <alignment horizontal="left" vertical="center" wrapText="1"/>
      <protection/>
    </xf>
    <xf numFmtId="2" fontId="56" fillId="0" borderId="0" xfId="0" applyNumberFormat="1" applyFont="1" applyFill="1" applyBorder="1" applyAlignment="1" applyProtection="1">
      <alignment vertical="center"/>
      <protection/>
    </xf>
    <xf numFmtId="0" fontId="43" fillId="0" borderId="0" xfId="0" applyFont="1" applyBorder="1" applyAlignment="1">
      <alignment vertical="center" wrapText="1"/>
    </xf>
    <xf numFmtId="0" fontId="48" fillId="0" borderId="0" xfId="0" applyFont="1" applyBorder="1" applyAlignment="1" applyProtection="1">
      <alignment vertical="center"/>
      <protection/>
    </xf>
    <xf numFmtId="0" fontId="48" fillId="0" borderId="0" xfId="0" applyFont="1" applyAlignment="1" applyProtection="1">
      <alignment vertical="center"/>
      <protection/>
    </xf>
    <xf numFmtId="0" fontId="20" fillId="0" borderId="0" xfId="0" applyFont="1" applyAlignment="1" applyProtection="1">
      <alignment vertical="center"/>
      <protection/>
    </xf>
    <xf numFmtId="0" fontId="50" fillId="0" borderId="0" xfId="0" applyFont="1" applyBorder="1" applyAlignment="1" applyProtection="1">
      <alignment vertical="center"/>
      <protection/>
    </xf>
    <xf numFmtId="0" fontId="0" fillId="0" borderId="0" xfId="0" applyBorder="1" applyAlignment="1">
      <alignment horizontal="center" vertical="center"/>
    </xf>
    <xf numFmtId="0" fontId="7" fillId="0" borderId="0" xfId="0" applyFont="1" applyAlignment="1" applyProtection="1">
      <alignment vertical="center"/>
      <protection/>
    </xf>
    <xf numFmtId="0" fontId="73"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23" fillId="0" borderId="0" xfId="0" applyFont="1" applyFill="1" applyBorder="1" applyAlignment="1" applyProtection="1">
      <alignment horizontal="center" vertical="center" wrapText="1"/>
      <protection/>
    </xf>
    <xf numFmtId="0" fontId="74" fillId="0" borderId="0" xfId="0" applyFont="1" applyBorder="1" applyAlignment="1">
      <alignment horizontal="center" vertical="center" wrapText="1"/>
    </xf>
    <xf numFmtId="0" fontId="64" fillId="0" borderId="0" xfId="0" applyFont="1" applyBorder="1" applyAlignment="1" applyProtection="1">
      <alignment horizontal="center" vertical="center" wrapText="1"/>
      <protection/>
    </xf>
    <xf numFmtId="0" fontId="64"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0" fontId="22" fillId="0" borderId="0" xfId="0" applyFont="1" applyBorder="1" applyAlignment="1" applyProtection="1">
      <alignment horizontal="right" vertical="center"/>
      <protection/>
    </xf>
    <xf numFmtId="0" fontId="75" fillId="0" borderId="0" xfId="0" applyFont="1" applyBorder="1" applyAlignment="1" applyProtection="1">
      <alignment horizontal="left" vertical="center"/>
      <protection/>
    </xf>
    <xf numFmtId="0" fontId="76" fillId="0" borderId="14" xfId="52" applyFont="1" applyBorder="1" applyAlignment="1" applyProtection="1">
      <alignment horizontal="center" vertical="center" wrapText="1"/>
      <protection/>
    </xf>
    <xf numFmtId="0" fontId="68" fillId="0" borderId="14" xfId="0" applyFont="1" applyBorder="1" applyAlignment="1" applyProtection="1">
      <alignment horizontal="center" vertical="center" wrapText="1"/>
      <protection/>
    </xf>
    <xf numFmtId="0" fontId="2" fillId="0" borderId="14" xfId="52" applyFont="1" applyBorder="1" applyAlignment="1" applyProtection="1">
      <alignment horizontal="center" vertical="center" wrapText="1"/>
      <protection/>
    </xf>
    <xf numFmtId="0" fontId="68" fillId="0" borderId="15" xfId="0" applyFont="1" applyBorder="1" applyAlignment="1" applyProtection="1">
      <alignment horizontal="center" vertical="center" wrapText="1"/>
      <protection/>
    </xf>
    <xf numFmtId="0" fontId="77" fillId="0" borderId="14" xfId="52" applyFont="1" applyBorder="1" applyAlignment="1" applyProtection="1">
      <alignment horizontal="left" vertical="center" wrapText="1" indent="1"/>
      <protection/>
    </xf>
    <xf numFmtId="3" fontId="2" fillId="0" borderId="14" xfId="0" applyNumberFormat="1" applyFont="1" applyBorder="1" applyAlignment="1" applyProtection="1">
      <alignment horizontal="right" vertical="center" wrapText="1"/>
      <protection/>
    </xf>
    <xf numFmtId="9" fontId="78" fillId="0" borderId="14" xfId="53" applyFont="1" applyFill="1" applyBorder="1" applyAlignment="1" applyProtection="1">
      <alignment horizontal="center" vertical="center" wrapText="1"/>
      <protection/>
    </xf>
    <xf numFmtId="0" fontId="79" fillId="0" borderId="14" xfId="52" applyFont="1" applyBorder="1" applyAlignment="1" applyProtection="1">
      <alignment horizontal="left" vertical="center" wrapText="1" indent="1"/>
      <protection/>
    </xf>
    <xf numFmtId="3" fontId="2" fillId="0" borderId="15" xfId="0" applyNumberFormat="1" applyFont="1" applyBorder="1" applyAlignment="1" applyProtection="1">
      <alignment horizontal="right" vertical="center" wrapText="1"/>
      <protection/>
    </xf>
    <xf numFmtId="0" fontId="29" fillId="0" borderId="14" xfId="52" applyFont="1" applyBorder="1" applyAlignment="1" applyProtection="1">
      <alignment horizontal="left" vertical="center" wrapText="1" indent="1"/>
      <protection/>
    </xf>
    <xf numFmtId="3" fontId="1" fillId="0" borderId="14" xfId="0" applyNumberFormat="1" applyFont="1" applyBorder="1" applyAlignment="1" applyProtection="1">
      <alignment horizontal="right" vertical="center" wrapText="1"/>
      <protection locked="0"/>
    </xf>
    <xf numFmtId="4" fontId="1" fillId="0" borderId="15" xfId="52" applyNumberFormat="1" applyFont="1" applyBorder="1" applyAlignment="1" applyProtection="1">
      <alignment horizontal="right" vertical="center" wrapText="1"/>
      <protection locked="0"/>
    </xf>
    <xf numFmtId="3" fontId="1" fillId="0" borderId="15" xfId="52" applyNumberFormat="1" applyFont="1" applyBorder="1" applyAlignment="1" applyProtection="1">
      <alignment horizontal="right" vertical="center" wrapText="1"/>
      <protection locked="0"/>
    </xf>
    <xf numFmtId="0" fontId="29" fillId="0" borderId="16" xfId="52" applyFont="1" applyBorder="1" applyAlignment="1" applyProtection="1">
      <alignment horizontal="left" vertical="center" wrapText="1" indent="1"/>
      <protection/>
    </xf>
    <xf numFmtId="3" fontId="1" fillId="0" borderId="16" xfId="0" applyNumberFormat="1" applyFont="1" applyBorder="1" applyAlignment="1" applyProtection="1">
      <alignment horizontal="right" vertical="center" wrapText="1"/>
      <protection/>
    </xf>
    <xf numFmtId="3" fontId="1" fillId="0" borderId="17" xfId="52" applyNumberFormat="1" applyFont="1" applyBorder="1" applyAlignment="1" applyProtection="1">
      <alignment horizontal="right" vertical="center" wrapText="1"/>
      <protection/>
    </xf>
    <xf numFmtId="9" fontId="78" fillId="0" borderId="15" xfId="53" applyFont="1" applyFill="1" applyBorder="1" applyAlignment="1" applyProtection="1">
      <alignment horizontal="center" vertical="center" wrapText="1"/>
      <protection/>
    </xf>
    <xf numFmtId="0" fontId="79" fillId="0" borderId="14" xfId="0" applyFont="1" applyFill="1" applyBorder="1" applyAlignment="1" applyProtection="1">
      <alignment horizontal="left" vertical="center" wrapText="1" indent="1"/>
      <protection/>
    </xf>
    <xf numFmtId="3" fontId="1" fillId="0" borderId="15" xfId="52" applyNumberFormat="1" applyFont="1" applyFill="1" applyBorder="1" applyAlignment="1" applyProtection="1">
      <alignment horizontal="right" vertical="center" wrapText="1"/>
      <protection locked="0"/>
    </xf>
    <xf numFmtId="0" fontId="79" fillId="0" borderId="18" xfId="0" applyFont="1" applyFill="1" applyBorder="1" applyAlignment="1" applyProtection="1">
      <alignment horizontal="left" vertical="center" wrapText="1" indent="1"/>
      <protection/>
    </xf>
    <xf numFmtId="3" fontId="1" fillId="0" borderId="18" xfId="0" applyNumberFormat="1" applyFont="1" applyBorder="1" applyAlignment="1" applyProtection="1">
      <alignment horizontal="right" vertical="center" wrapText="1"/>
      <protection locked="0"/>
    </xf>
    <xf numFmtId="3" fontId="2" fillId="0" borderId="11" xfId="52" applyNumberFormat="1" applyFont="1" applyFill="1" applyBorder="1" applyAlignment="1" applyProtection="1">
      <alignment horizontal="right" vertical="center" wrapText="1"/>
      <protection locked="0"/>
    </xf>
    <xf numFmtId="0" fontId="80" fillId="0" borderId="18" xfId="0" applyFont="1" applyBorder="1" applyAlignment="1" applyProtection="1">
      <alignment horizontal="left" vertical="center" wrapText="1" indent="1"/>
      <protection/>
    </xf>
    <xf numFmtId="3" fontId="2" fillId="0" borderId="18" xfId="52" applyNumberFormat="1" applyFont="1" applyBorder="1" applyAlignment="1" applyProtection="1">
      <alignment horizontal="right" vertical="center" wrapText="1"/>
      <protection/>
    </xf>
    <xf numFmtId="3" fontId="2" fillId="0" borderId="11" xfId="52" applyNumberFormat="1" applyFont="1" applyBorder="1" applyAlignment="1" applyProtection="1">
      <alignment horizontal="right" vertical="center" wrapText="1"/>
      <protection/>
    </xf>
    <xf numFmtId="0" fontId="29" fillId="0" borderId="14" xfId="52" applyFont="1" applyBorder="1" applyAlignment="1" applyProtection="1">
      <alignment horizontal="left" vertical="center" wrapText="1" indent="1"/>
      <protection locked="0"/>
    </xf>
    <xf numFmtId="3" fontId="1" fillId="36" borderId="14" xfId="52" applyNumberFormat="1" applyFont="1" applyFill="1" applyBorder="1" applyAlignment="1" applyProtection="1">
      <alignment horizontal="right" vertical="center" wrapText="1"/>
      <protection/>
    </xf>
    <xf numFmtId="3" fontId="1" fillId="36" borderId="15" xfId="52" applyNumberFormat="1" applyFont="1" applyFill="1" applyBorder="1" applyAlignment="1" applyProtection="1">
      <alignment horizontal="right" vertical="center" wrapText="1"/>
      <protection/>
    </xf>
    <xf numFmtId="9" fontId="78" fillId="36" borderId="14" xfId="53" applyFont="1" applyFill="1" applyBorder="1" applyAlignment="1" applyProtection="1">
      <alignment horizontal="center" vertical="center" wrapText="1"/>
      <protection/>
    </xf>
    <xf numFmtId="0" fontId="1" fillId="0" borderId="0" xfId="52" applyFont="1" applyBorder="1" applyAlignment="1" applyProtection="1">
      <alignment horizontal="left" vertical="center" wrapText="1"/>
      <protection/>
    </xf>
    <xf numFmtId="0" fontId="29" fillId="0" borderId="14" xfId="0" applyFont="1" applyBorder="1" applyAlignment="1" applyProtection="1">
      <alignment horizontal="left" vertical="center" wrapText="1" indent="1"/>
      <protection locked="0"/>
    </xf>
    <xf numFmtId="0" fontId="82" fillId="0" borderId="14" xfId="0" applyFont="1" applyBorder="1" applyAlignment="1" applyProtection="1">
      <alignment horizontal="left" vertical="center" indent="1"/>
      <protection locked="0"/>
    </xf>
    <xf numFmtId="3" fontId="1" fillId="0" borderId="15" xfId="0" applyNumberFormat="1" applyFont="1" applyBorder="1" applyAlignment="1" applyProtection="1">
      <alignment horizontal="right" vertical="center" wrapText="1"/>
      <protection locked="0"/>
    </xf>
    <xf numFmtId="0" fontId="29" fillId="0" borderId="14" xfId="0" applyFont="1" applyBorder="1" applyAlignment="1" applyProtection="1">
      <alignment horizontal="left" vertical="center" wrapText="1" indent="1"/>
      <protection/>
    </xf>
    <xf numFmtId="3" fontId="1" fillId="36" borderId="14" xfId="52" applyNumberFormat="1" applyFont="1" applyFill="1" applyBorder="1" applyAlignment="1" applyProtection="1">
      <alignment horizontal="right" vertical="center" wrapText="1"/>
      <protection locked="0"/>
    </xf>
    <xf numFmtId="3" fontId="1" fillId="36" borderId="15" xfId="52" applyNumberFormat="1" applyFont="1" applyFill="1" applyBorder="1" applyAlignment="1" applyProtection="1">
      <alignment horizontal="right" vertical="center" wrapText="1"/>
      <protection locked="0"/>
    </xf>
    <xf numFmtId="3" fontId="1" fillId="0" borderId="15" xfId="0" applyNumberFormat="1" applyFont="1" applyBorder="1" applyAlignment="1" applyProtection="1">
      <alignment vertical="center"/>
      <protection locked="0"/>
    </xf>
    <xf numFmtId="0" fontId="77" fillId="0" borderId="14" xfId="0" applyFont="1" applyBorder="1" applyAlignment="1" applyProtection="1">
      <alignment horizontal="left" vertical="center" wrapText="1" indent="1"/>
      <protection/>
    </xf>
    <xf numFmtId="1" fontId="29" fillId="0" borderId="14" xfId="52" applyNumberFormat="1" applyFont="1" applyBorder="1" applyAlignment="1" applyProtection="1">
      <alignment horizontal="left" vertical="center" wrapText="1" indent="1"/>
      <protection locked="0"/>
    </xf>
    <xf numFmtId="1" fontId="29" fillId="0" borderId="14" xfId="52" applyNumberFormat="1" applyFont="1" applyBorder="1" applyAlignment="1" applyProtection="1">
      <alignment horizontal="left" vertical="center" wrapText="1" indent="1"/>
      <protection/>
    </xf>
    <xf numFmtId="3" fontId="1" fillId="36" borderId="15" xfId="0" applyNumberFormat="1" applyFont="1" applyFill="1" applyBorder="1" applyAlignment="1" applyProtection="1">
      <alignment vertical="center"/>
      <protection locked="0"/>
    </xf>
    <xf numFmtId="1" fontId="29" fillId="0" borderId="14" xfId="0" applyNumberFormat="1" applyFont="1" applyBorder="1" applyAlignment="1" applyProtection="1">
      <alignment horizontal="left" vertical="center" wrapText="1" indent="1"/>
      <protection locked="0"/>
    </xf>
    <xf numFmtId="0" fontId="82" fillId="0" borderId="14" xfId="0" applyFont="1" applyBorder="1" applyAlignment="1" applyProtection="1">
      <alignment horizontal="left" vertical="center" indent="1"/>
      <protection/>
    </xf>
    <xf numFmtId="0" fontId="52" fillId="0" borderId="15" xfId="0" applyFont="1" applyBorder="1" applyAlignment="1" applyProtection="1">
      <alignment vertical="center"/>
      <protection/>
    </xf>
    <xf numFmtId="0" fontId="79" fillId="0" borderId="14" xfId="0" applyFont="1" applyBorder="1" applyAlignment="1" applyProtection="1">
      <alignment horizontal="left" vertical="center" wrapText="1" indent="1"/>
      <protection/>
    </xf>
    <xf numFmtId="1" fontId="79" fillId="0" borderId="14" xfId="52" applyNumberFormat="1" applyFont="1" applyBorder="1" applyAlignment="1" applyProtection="1">
      <alignment horizontal="left" vertical="center" wrapText="1" indent="1"/>
      <protection/>
    </xf>
    <xf numFmtId="3" fontId="2" fillId="0" borderId="14" xfId="0" applyNumberFormat="1" applyFont="1" applyBorder="1" applyAlignment="1" applyProtection="1">
      <alignment horizontal="right" vertical="center" wrapText="1"/>
      <protection locked="0"/>
    </xf>
    <xf numFmtId="3" fontId="2" fillId="0" borderId="15" xfId="52" applyNumberFormat="1" applyFont="1" applyBorder="1" applyAlignment="1" applyProtection="1">
      <alignment horizontal="right" vertical="center" wrapText="1"/>
      <protection locked="0"/>
    </xf>
    <xf numFmtId="2" fontId="76" fillId="36" borderId="14" xfId="52" applyNumberFormat="1" applyFont="1" applyFill="1" applyBorder="1" applyAlignment="1" applyProtection="1">
      <alignment horizontal="left" vertical="center" wrapText="1" indent="1"/>
      <protection/>
    </xf>
    <xf numFmtId="3" fontId="2" fillId="36" borderId="14" xfId="0" applyNumberFormat="1" applyFont="1" applyFill="1" applyBorder="1" applyAlignment="1" applyProtection="1">
      <alignment horizontal="right" vertical="center" wrapText="1"/>
      <protection/>
    </xf>
    <xf numFmtId="2" fontId="78" fillId="36" borderId="14" xfId="52" applyNumberFormat="1" applyFont="1" applyFill="1" applyBorder="1" applyAlignment="1" applyProtection="1">
      <alignment horizontal="left" vertical="center" wrapText="1" indent="1"/>
      <protection/>
    </xf>
    <xf numFmtId="3" fontId="2" fillId="36" borderId="14" xfId="52" applyNumberFormat="1" applyFont="1" applyFill="1" applyBorder="1" applyAlignment="1" applyProtection="1">
      <alignment horizontal="right" vertical="center" wrapText="1"/>
      <protection/>
    </xf>
    <xf numFmtId="3" fontId="2" fillId="36" borderId="15" xfId="52" applyNumberFormat="1" applyFont="1" applyFill="1" applyBorder="1" applyAlignment="1" applyProtection="1">
      <alignment horizontal="right" vertical="center" wrapText="1"/>
      <protection/>
    </xf>
    <xf numFmtId="3" fontId="2" fillId="36" borderId="15" xfId="0" applyNumberFormat="1" applyFont="1" applyFill="1" applyBorder="1" applyAlignment="1" applyProtection="1">
      <alignment horizontal="right" vertical="center" wrapText="1"/>
      <protection/>
    </xf>
    <xf numFmtId="0" fontId="83" fillId="0" borderId="0" xfId="0" applyFont="1" applyBorder="1" applyAlignment="1" applyProtection="1">
      <alignment horizontal="center" vertical="center" wrapText="1"/>
      <protection/>
    </xf>
    <xf numFmtId="0" fontId="84" fillId="0" borderId="0" xfId="0" applyFont="1" applyBorder="1" applyAlignment="1" applyProtection="1">
      <alignment vertical="center"/>
      <protection/>
    </xf>
    <xf numFmtId="0" fontId="68"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82" fillId="0" borderId="0" xfId="0" applyFont="1" applyBorder="1" applyAlignment="1" applyProtection="1">
      <alignment vertical="center"/>
      <protection/>
    </xf>
    <xf numFmtId="0" fontId="82" fillId="0" borderId="0" xfId="0" applyFont="1" applyAlignment="1" applyProtection="1">
      <alignment vertical="center"/>
      <protection/>
    </xf>
    <xf numFmtId="0" fontId="84" fillId="0" borderId="0" xfId="0" applyFont="1" applyBorder="1" applyAlignment="1" applyProtection="1">
      <alignment horizontal="right" vertical="center"/>
      <protection/>
    </xf>
    <xf numFmtId="0" fontId="82" fillId="0" borderId="0" xfId="0" applyFont="1" applyBorder="1" applyAlignment="1" applyProtection="1">
      <alignment horizontal="center" vertical="center"/>
      <protection/>
    </xf>
    <xf numFmtId="0" fontId="82" fillId="0" borderId="14" xfId="0" applyFont="1" applyBorder="1" applyAlignment="1" applyProtection="1">
      <alignment vertical="center"/>
      <protection locked="0"/>
    </xf>
    <xf numFmtId="0" fontId="84" fillId="0" borderId="14" xfId="0" applyFont="1" applyBorder="1" applyAlignment="1" applyProtection="1">
      <alignment vertical="center"/>
      <protection locked="0"/>
    </xf>
    <xf numFmtId="0" fontId="82" fillId="0" borderId="0" xfId="0" applyFont="1" applyBorder="1" applyAlignment="1">
      <alignment horizontal="right"/>
    </xf>
    <xf numFmtId="0" fontId="84" fillId="0" borderId="14" xfId="0" applyFont="1" applyBorder="1" applyAlignment="1" applyProtection="1">
      <alignment vertical="center"/>
      <protection/>
    </xf>
    <xf numFmtId="0" fontId="29" fillId="0" borderId="0" xfId="0" applyFont="1" applyBorder="1" applyAlignment="1" applyProtection="1">
      <alignment horizontal="right" vertical="center" wrapText="1"/>
      <protection/>
    </xf>
    <xf numFmtId="0" fontId="20" fillId="0" borderId="0" xfId="0" applyFont="1" applyAlignment="1">
      <alignment vertical="center"/>
    </xf>
    <xf numFmtId="0" fontId="0" fillId="0" borderId="0" xfId="0" applyAlignment="1">
      <alignment/>
    </xf>
    <xf numFmtId="0" fontId="0" fillId="0" borderId="0" xfId="0" applyBorder="1" applyAlignment="1">
      <alignment horizontal="left" vertical="center" indent="1"/>
    </xf>
    <xf numFmtId="0" fontId="0" fillId="0" borderId="19" xfId="0" applyBorder="1" applyAlignment="1">
      <alignment horizontal="left" vertical="center" indent="1"/>
    </xf>
    <xf numFmtId="0" fontId="73" fillId="0" borderId="0" xfId="0" applyFont="1" applyBorder="1" applyAlignment="1" applyProtection="1">
      <alignment vertical="center"/>
      <protection/>
    </xf>
    <xf numFmtId="0" fontId="41" fillId="0" borderId="14" xfId="52" applyFont="1" applyBorder="1" applyAlignment="1" applyProtection="1">
      <alignment horizontal="center" vertical="center" wrapText="1"/>
      <protection/>
    </xf>
    <xf numFmtId="0" fontId="90" fillId="0" borderId="14" xfId="0" applyFont="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90" fillId="0" borderId="14" xfId="52" applyFont="1" applyBorder="1" applyAlignment="1" applyProtection="1">
      <alignment vertical="center" wrapText="1"/>
      <protection/>
    </xf>
    <xf numFmtId="3" fontId="91" fillId="0" borderId="14" xfId="0" applyNumberFormat="1" applyFont="1" applyBorder="1" applyAlignment="1" applyProtection="1">
      <alignment horizontal="right" vertical="center" wrapText="1"/>
      <protection locked="0"/>
    </xf>
    <xf numFmtId="0" fontId="41" fillId="0" borderId="14" xfId="52" applyFont="1" applyFill="1" applyBorder="1" applyAlignment="1" applyProtection="1">
      <alignment vertical="center"/>
      <protection/>
    </xf>
    <xf numFmtId="3" fontId="92" fillId="0" borderId="14" xfId="0" applyNumberFormat="1" applyFont="1" applyBorder="1" applyAlignment="1" applyProtection="1">
      <alignment vertical="center"/>
      <protection/>
    </xf>
    <xf numFmtId="0" fontId="90" fillId="0" borderId="14" xfId="52" applyFont="1" applyFill="1" applyBorder="1" applyAlignment="1" applyProtection="1">
      <alignment vertical="center"/>
      <protection/>
    </xf>
    <xf numFmtId="3" fontId="91" fillId="0" borderId="14" xfId="0" applyNumberFormat="1" applyFont="1" applyBorder="1" applyAlignment="1" applyProtection="1">
      <alignment vertical="center"/>
      <protection locked="0"/>
    </xf>
    <xf numFmtId="0" fontId="90" fillId="0" borderId="14" xfId="52" applyFont="1" applyFill="1" applyBorder="1" applyAlignment="1" applyProtection="1">
      <alignment horizontal="left" vertical="center"/>
      <protection/>
    </xf>
    <xf numFmtId="0" fontId="90" fillId="0" borderId="20" xfId="52" applyFont="1" applyBorder="1" applyAlignment="1" applyProtection="1">
      <alignment vertical="center" wrapText="1"/>
      <protection/>
    </xf>
    <xf numFmtId="0" fontId="64" fillId="0" borderId="20" xfId="52" applyFont="1" applyBorder="1" applyAlignment="1" applyProtection="1">
      <alignment vertical="center" wrapText="1"/>
      <protection/>
    </xf>
    <xf numFmtId="0" fontId="90" fillId="0" borderId="20" xfId="52" applyFont="1" applyFill="1" applyBorder="1" applyAlignment="1" applyProtection="1">
      <alignment vertical="center" wrapText="1"/>
      <protection/>
    </xf>
    <xf numFmtId="3" fontId="91" fillId="0" borderId="14" xfId="0" applyNumberFormat="1" applyFont="1" applyFill="1" applyBorder="1" applyAlignment="1" applyProtection="1">
      <alignment horizontal="right" vertical="center" wrapText="1"/>
      <protection/>
    </xf>
    <xf numFmtId="3" fontId="91" fillId="0" borderId="14" xfId="0" applyNumberFormat="1" applyFont="1" applyFill="1" applyBorder="1" applyAlignment="1" applyProtection="1">
      <alignment vertical="center"/>
      <protection/>
    </xf>
    <xf numFmtId="0" fontId="41" fillId="0" borderId="20" xfId="52" applyFont="1" applyBorder="1" applyAlignment="1" applyProtection="1">
      <alignment vertical="center" wrapText="1"/>
      <protection/>
    </xf>
    <xf numFmtId="3" fontId="92" fillId="0" borderId="14" xfId="0" applyNumberFormat="1" applyFont="1" applyBorder="1" applyAlignment="1" applyProtection="1">
      <alignment horizontal="right" vertical="center" wrapText="1"/>
      <protection/>
    </xf>
    <xf numFmtId="0" fontId="90" fillId="0" borderId="20" xfId="0" applyFont="1" applyBorder="1" applyAlignment="1" applyProtection="1">
      <alignment vertical="center"/>
      <protection/>
    </xf>
    <xf numFmtId="1" fontId="90" fillId="0" borderId="14" xfId="52" applyNumberFormat="1" applyFont="1" applyFill="1" applyBorder="1" applyAlignment="1" applyProtection="1">
      <alignment vertical="center"/>
      <protection/>
    </xf>
    <xf numFmtId="1" fontId="64" fillId="0" borderId="14" xfId="52" applyNumberFormat="1" applyFont="1" applyFill="1" applyBorder="1" applyAlignment="1" applyProtection="1">
      <alignment vertical="center"/>
      <protection/>
    </xf>
    <xf numFmtId="0" fontId="90" fillId="0" borderId="20" xfId="0" applyFont="1" applyFill="1" applyBorder="1" applyAlignment="1" applyProtection="1">
      <alignment vertical="center"/>
      <protection/>
    </xf>
    <xf numFmtId="3" fontId="91" fillId="0" borderId="14" xfId="0" applyNumberFormat="1" applyFont="1" applyBorder="1" applyAlignment="1" applyProtection="1">
      <alignment horizontal="right" vertical="center" wrapText="1"/>
      <protection/>
    </xf>
    <xf numFmtId="0" fontId="90" fillId="0" borderId="20" xfId="52" applyFont="1" applyFill="1" applyBorder="1" applyAlignment="1" applyProtection="1">
      <alignment horizontal="left" vertical="center"/>
      <protection/>
    </xf>
    <xf numFmtId="3" fontId="91" fillId="0" borderId="14" xfId="0" applyNumberFormat="1" applyFont="1" applyBorder="1" applyAlignment="1" applyProtection="1">
      <alignment vertical="center"/>
      <protection/>
    </xf>
    <xf numFmtId="0" fontId="90" fillId="0" borderId="20" xfId="0" applyFont="1" applyFill="1" applyBorder="1" applyAlignment="1" applyProtection="1">
      <alignment horizontal="left" vertical="center"/>
      <protection/>
    </xf>
    <xf numFmtId="0" fontId="64" fillId="0" borderId="14" xfId="0" applyFont="1" applyFill="1" applyBorder="1" applyAlignment="1" applyProtection="1">
      <alignment vertical="center"/>
      <protection/>
    </xf>
    <xf numFmtId="0" fontId="90" fillId="0" borderId="14" xfId="0" applyFont="1" applyFill="1" applyBorder="1" applyAlignment="1" applyProtection="1">
      <alignment vertical="center"/>
      <protection/>
    </xf>
    <xf numFmtId="0" fontId="90" fillId="0" borderId="20" xfId="52" applyFont="1" applyFill="1" applyBorder="1" applyAlignment="1" applyProtection="1">
      <alignment vertical="center"/>
      <protection/>
    </xf>
    <xf numFmtId="3" fontId="91" fillId="0" borderId="14" xfId="52" applyNumberFormat="1" applyFont="1" applyFill="1" applyBorder="1" applyAlignment="1" applyProtection="1">
      <alignment vertical="center"/>
      <protection locked="0"/>
    </xf>
    <xf numFmtId="0" fontId="64" fillId="0" borderId="20" xfId="52" applyFont="1" applyFill="1" applyBorder="1" applyAlignment="1" applyProtection="1">
      <alignment vertical="center"/>
      <protection/>
    </xf>
    <xf numFmtId="1" fontId="90" fillId="0" borderId="20" xfId="52" applyNumberFormat="1" applyFont="1" applyFill="1" applyBorder="1" applyAlignment="1" applyProtection="1">
      <alignment vertical="center"/>
      <protection/>
    </xf>
    <xf numFmtId="0" fontId="22" fillId="0" borderId="20" xfId="52" applyFont="1" applyFill="1" applyBorder="1" applyAlignment="1" applyProtection="1">
      <alignment vertical="center"/>
      <protection/>
    </xf>
    <xf numFmtId="0" fontId="19" fillId="0" borderId="14" xfId="0" applyFont="1" applyFill="1" applyBorder="1" applyAlignment="1" applyProtection="1">
      <alignment vertical="center" wrapText="1"/>
      <protection/>
    </xf>
    <xf numFmtId="3" fontId="92" fillId="0" borderId="14" xfId="0" applyNumberFormat="1" applyFont="1" applyBorder="1" applyAlignment="1" applyProtection="1">
      <alignment vertical="center"/>
      <protection locked="0"/>
    </xf>
    <xf numFmtId="1" fontId="90" fillId="0" borderId="20" xfId="52" applyNumberFormat="1" applyFont="1" applyFill="1" applyBorder="1" applyAlignment="1" applyProtection="1">
      <alignment horizontal="left" vertical="center"/>
      <protection/>
    </xf>
    <xf numFmtId="1" fontId="90" fillId="0" borderId="20" xfId="0" applyNumberFormat="1" applyFont="1" applyFill="1" applyBorder="1" applyAlignment="1" applyProtection="1">
      <alignment horizontal="left" vertical="center"/>
      <protection/>
    </xf>
    <xf numFmtId="0" fontId="41" fillId="0" borderId="0" xfId="0" applyFont="1" applyFill="1" applyBorder="1" applyAlignment="1" applyProtection="1">
      <alignment horizontal="center" vertical="center" textRotation="90" wrapText="1"/>
      <protection/>
    </xf>
    <xf numFmtId="0" fontId="64" fillId="0" borderId="10" xfId="0" applyFont="1" applyBorder="1" applyAlignment="1" applyProtection="1">
      <alignment vertical="center"/>
      <protection/>
    </xf>
    <xf numFmtId="0" fontId="19" fillId="0" borderId="14" xfId="0" applyFont="1" applyFill="1" applyBorder="1" applyAlignment="1" applyProtection="1">
      <alignment vertical="center"/>
      <protection/>
    </xf>
    <xf numFmtId="0" fontId="50" fillId="0" borderId="0" xfId="0" applyFont="1" applyBorder="1" applyAlignment="1">
      <alignment horizontal="center" vertical="center"/>
    </xf>
    <xf numFmtId="0" fontId="95" fillId="0" borderId="0" xfId="52" applyFont="1" applyFill="1" applyBorder="1" applyAlignment="1" applyProtection="1">
      <alignment horizontal="center" vertical="center" wrapText="1"/>
      <protection locked="0"/>
    </xf>
    <xf numFmtId="3" fontId="95" fillId="0" borderId="0" xfId="0" applyNumberFormat="1" applyFont="1" applyFill="1" applyBorder="1" applyAlignment="1">
      <alignment horizontal="center" vertical="center" wrapText="1"/>
    </xf>
    <xf numFmtId="0" fontId="20" fillId="0" borderId="0" xfId="0" applyFont="1" applyBorder="1" applyAlignment="1">
      <alignment horizontal="center" vertical="center"/>
    </xf>
    <xf numFmtId="0" fontId="96" fillId="0" borderId="0" xfId="0" applyFont="1" applyBorder="1" applyAlignment="1">
      <alignment horizontal="left" vertical="center"/>
    </xf>
    <xf numFmtId="0" fontId="50" fillId="0" borderId="0" xfId="0" applyFont="1" applyBorder="1" applyAlignment="1">
      <alignment horizontal="center" vertical="center" wrapText="1"/>
    </xf>
    <xf numFmtId="0" fontId="20" fillId="0" borderId="0" xfId="0" applyFont="1" applyBorder="1" applyAlignment="1">
      <alignment vertical="center" wrapText="1"/>
    </xf>
    <xf numFmtId="0" fontId="43" fillId="0" borderId="0" xfId="0" applyFont="1" applyFill="1" applyAlignment="1">
      <alignment vertical="center"/>
    </xf>
    <xf numFmtId="0" fontId="20" fillId="0" borderId="0" xfId="0" applyFont="1" applyBorder="1" applyAlignment="1">
      <alignment horizontal="center" vertical="center" textRotation="90"/>
    </xf>
    <xf numFmtId="0" fontId="20" fillId="0" borderId="0" xfId="0" applyFont="1" applyFill="1" applyBorder="1" applyAlignment="1">
      <alignment vertical="center"/>
    </xf>
    <xf numFmtId="0" fontId="97" fillId="0" borderId="0" xfId="0" applyFont="1" applyFill="1" applyBorder="1" applyAlignment="1" applyProtection="1">
      <alignment horizontal="center" vertical="center"/>
      <protection/>
    </xf>
    <xf numFmtId="0" fontId="95"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99" fillId="0" borderId="0" xfId="0" applyFont="1" applyBorder="1" applyAlignment="1" applyProtection="1">
      <alignment vertical="center"/>
      <protection/>
    </xf>
    <xf numFmtId="0" fontId="61" fillId="0" borderId="0" xfId="52" applyFont="1" applyFill="1" applyBorder="1" applyAlignment="1" applyProtection="1">
      <alignment horizontal="left" vertical="center"/>
      <protection/>
    </xf>
    <xf numFmtId="0" fontId="23" fillId="0" borderId="0" xfId="52" applyFont="1" applyFill="1" applyBorder="1" applyAlignment="1" applyProtection="1">
      <alignment horizontal="left" vertical="center" wrapText="1"/>
      <protection/>
    </xf>
    <xf numFmtId="0" fontId="22" fillId="0" borderId="0" xfId="52"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53" fillId="0" borderId="13" xfId="0" applyFont="1" applyFill="1" applyBorder="1" applyAlignment="1" applyProtection="1">
      <alignment horizontal="center" vertical="center" wrapText="1"/>
      <protection locked="0"/>
    </xf>
    <xf numFmtId="3" fontId="61" fillId="0" borderId="0" xfId="0" applyNumberFormat="1" applyFont="1" applyFill="1" applyBorder="1" applyAlignment="1" applyProtection="1">
      <alignment horizontal="center" vertical="center" wrapText="1"/>
      <protection/>
    </xf>
    <xf numFmtId="0" fontId="7" fillId="0" borderId="0" xfId="0" applyFont="1" applyBorder="1" applyAlignment="1" applyProtection="1">
      <alignment vertical="center"/>
      <protection/>
    </xf>
    <xf numFmtId="0" fontId="66" fillId="35" borderId="0" xfId="0" applyFont="1" applyFill="1" applyBorder="1" applyAlignment="1" applyProtection="1">
      <alignment horizontal="left" vertical="center" wrapText="1"/>
      <protection locked="0"/>
    </xf>
    <xf numFmtId="14" fontId="20" fillId="0" borderId="0" xfId="0" applyNumberFormat="1" applyFont="1" applyFill="1" applyBorder="1" applyAlignment="1" applyProtection="1">
      <alignment horizontal="center" vertical="center" wrapText="1"/>
      <protection locked="0"/>
    </xf>
    <xf numFmtId="0" fontId="64" fillId="0" borderId="13" xfId="0"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center" wrapText="1"/>
      <protection locked="0"/>
    </xf>
    <xf numFmtId="0" fontId="56" fillId="35"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101" fillId="0" borderId="0"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52" fillId="0" borderId="0" xfId="0" applyFont="1" applyBorder="1" applyAlignment="1" applyProtection="1">
      <alignment vertical="center"/>
      <protection/>
    </xf>
    <xf numFmtId="0" fontId="23" fillId="0" borderId="0" xfId="0" applyFont="1" applyFill="1" applyBorder="1" applyAlignment="1" applyProtection="1">
      <alignment horizontal="left" vertical="center" wrapText="1"/>
      <protection/>
    </xf>
    <xf numFmtId="0" fontId="0" fillId="0" borderId="0" xfId="0" applyBorder="1" applyAlignment="1">
      <alignment/>
    </xf>
    <xf numFmtId="0" fontId="64" fillId="0" borderId="0" xfId="0" applyFont="1" applyBorder="1" applyAlignment="1">
      <alignment horizontal="center" vertical="center" wrapText="1"/>
    </xf>
    <xf numFmtId="0" fontId="22" fillId="0" borderId="0" xfId="0" applyFont="1" applyFill="1" applyBorder="1" applyAlignment="1" applyProtection="1">
      <alignment horizontal="justify" vertical="center" wrapText="1"/>
      <protection locked="0"/>
    </xf>
    <xf numFmtId="0" fontId="0" fillId="0" borderId="0" xfId="0" applyBorder="1" applyAlignment="1">
      <alignment horizontal="justify" vertical="center" wrapText="1"/>
    </xf>
    <xf numFmtId="0" fontId="0" fillId="0" borderId="0" xfId="0" applyFont="1" applyBorder="1" applyAlignment="1" applyProtection="1">
      <alignment vertical="center"/>
      <protection/>
    </xf>
    <xf numFmtId="0" fontId="52" fillId="0" borderId="0" xfId="0" applyFont="1" applyFill="1" applyBorder="1" applyAlignment="1" applyProtection="1">
      <alignment vertical="center"/>
      <protection/>
    </xf>
    <xf numFmtId="0" fontId="66" fillId="0" borderId="0" xfId="0" applyFont="1" applyFill="1" applyBorder="1" applyAlignment="1" applyProtection="1">
      <alignment horizontal="left" vertical="center"/>
      <protection locked="0"/>
    </xf>
    <xf numFmtId="0" fontId="106" fillId="0" borderId="0" xfId="0" applyFont="1" applyBorder="1" applyAlignment="1">
      <alignment horizontal="left" vertical="center"/>
    </xf>
    <xf numFmtId="0" fontId="107"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xf>
    <xf numFmtId="0" fontId="1" fillId="0" borderId="0" xfId="0" applyFont="1" applyBorder="1" applyAlignment="1" applyProtection="1">
      <alignment vertical="center"/>
      <protection/>
    </xf>
    <xf numFmtId="0" fontId="101" fillId="0" borderId="21" xfId="0" applyFont="1" applyFill="1" applyBorder="1" applyAlignment="1" applyProtection="1">
      <alignment horizontal="center" vertical="center" wrapText="1"/>
      <protection locked="0"/>
    </xf>
    <xf numFmtId="0" fontId="101" fillId="0" borderId="22" xfId="0" applyFont="1" applyFill="1" applyBorder="1" applyAlignment="1" applyProtection="1">
      <alignment horizontal="center" vertical="center" wrapText="1"/>
      <protection locked="0"/>
    </xf>
    <xf numFmtId="0" fontId="101" fillId="0" borderId="23" xfId="0" applyFont="1" applyFill="1" applyBorder="1" applyAlignment="1" applyProtection="1">
      <alignment horizontal="center" vertical="center" wrapText="1"/>
      <protection locked="0"/>
    </xf>
    <xf numFmtId="0" fontId="101" fillId="0" borderId="19" xfId="0" applyFont="1" applyFill="1" applyBorder="1" applyAlignment="1" applyProtection="1">
      <alignment horizontal="center" vertical="center" wrapText="1"/>
      <protection locked="0"/>
    </xf>
    <xf numFmtId="0" fontId="108" fillId="0" borderId="0" xfId="0" applyFont="1" applyBorder="1" applyAlignment="1" applyProtection="1">
      <alignment vertical="center"/>
      <protection/>
    </xf>
    <xf numFmtId="0" fontId="101" fillId="0" borderId="24" xfId="0" applyFont="1" applyFill="1" applyBorder="1" applyAlignment="1" applyProtection="1">
      <alignment horizontal="center" vertical="center" wrapText="1"/>
      <protection locked="0"/>
    </xf>
    <xf numFmtId="0" fontId="101" fillId="0" borderId="25" xfId="0" applyFont="1" applyFill="1" applyBorder="1" applyAlignment="1" applyProtection="1">
      <alignment horizontal="center" vertical="center" wrapText="1"/>
      <protection locked="0"/>
    </xf>
    <xf numFmtId="0" fontId="1" fillId="0" borderId="0" xfId="0" applyFont="1" applyAlignment="1" applyProtection="1">
      <alignment vertical="center"/>
      <protection/>
    </xf>
    <xf numFmtId="3" fontId="1" fillId="0" borderId="0" xfId="0" applyNumberFormat="1" applyFont="1" applyFill="1" applyBorder="1" applyAlignment="1" applyProtection="1">
      <alignment vertical="center"/>
      <protection/>
    </xf>
    <xf numFmtId="0" fontId="110" fillId="0" borderId="0" xfId="0" applyFont="1" applyFill="1" applyBorder="1" applyAlignment="1">
      <alignment horizontal="left" vertical="center"/>
    </xf>
    <xf numFmtId="0" fontId="61" fillId="0" borderId="0" xfId="0" applyFont="1" applyFill="1" applyBorder="1" applyAlignment="1" applyProtection="1">
      <alignment vertical="center"/>
      <protection/>
    </xf>
    <xf numFmtId="0" fontId="111" fillId="0" borderId="0" xfId="0" applyFont="1" applyFill="1" applyBorder="1" applyAlignment="1" applyProtection="1">
      <alignment horizontal="center" vertical="center"/>
      <protection/>
    </xf>
    <xf numFmtId="0" fontId="110" fillId="0" borderId="0" xfId="0" applyFont="1" applyFill="1" applyBorder="1" applyAlignment="1">
      <alignment vertical="center"/>
    </xf>
    <xf numFmtId="0" fontId="1" fillId="0" borderId="0" xfId="0" applyFont="1" applyFill="1" applyBorder="1" applyAlignment="1" applyProtection="1">
      <alignment vertical="center"/>
      <protection/>
    </xf>
    <xf numFmtId="0" fontId="112" fillId="0" borderId="0" xfId="0" applyFont="1" applyFill="1" applyAlignment="1">
      <alignment vertical="center"/>
    </xf>
    <xf numFmtId="0" fontId="61" fillId="0" borderId="0" xfId="0" applyFont="1" applyBorder="1" applyAlignment="1">
      <alignment vertical="center"/>
    </xf>
    <xf numFmtId="0" fontId="64" fillId="0" borderId="13" xfId="0" applyFont="1" applyBorder="1" applyAlignment="1" applyProtection="1">
      <alignment horizontal="center" vertical="center"/>
      <protection/>
    </xf>
    <xf numFmtId="0" fontId="0" fillId="0" borderId="0" xfId="0" applyFont="1" applyBorder="1" applyAlignment="1">
      <alignment vertical="center"/>
    </xf>
    <xf numFmtId="0" fontId="58" fillId="0" borderId="0" xfId="0" applyFont="1" applyFill="1" applyBorder="1" applyAlignment="1" applyProtection="1">
      <alignment vertical="center"/>
      <protection/>
    </xf>
    <xf numFmtId="0" fontId="19" fillId="0" borderId="0" xfId="0" applyFont="1" applyFill="1" applyBorder="1" applyAlignment="1">
      <alignment horizontal="center" vertical="center"/>
    </xf>
    <xf numFmtId="0" fontId="113" fillId="0" borderId="0" xfId="0" applyFont="1" applyFill="1" applyBorder="1" applyAlignment="1">
      <alignment horizontal="center" vertical="center"/>
    </xf>
    <xf numFmtId="0" fontId="114" fillId="0" borderId="0" xfId="0" applyFont="1" applyFill="1" applyBorder="1" applyAlignment="1" applyProtection="1">
      <alignment horizontal="center" vertical="center"/>
      <protection/>
    </xf>
    <xf numFmtId="0" fontId="0" fillId="0" borderId="19" xfId="0" applyBorder="1" applyAlignment="1">
      <alignment/>
    </xf>
    <xf numFmtId="3" fontId="20" fillId="0" borderId="13" xfId="0" applyNumberFormat="1" applyFont="1" applyFill="1" applyBorder="1" applyAlignment="1" applyProtection="1">
      <alignment horizontal="center" vertical="center"/>
      <protection locked="0"/>
    </xf>
    <xf numFmtId="0" fontId="77" fillId="0" borderId="0" xfId="0" applyFont="1" applyFill="1" applyBorder="1" applyAlignment="1" applyProtection="1">
      <alignment horizontal="left" vertical="center"/>
      <protection/>
    </xf>
    <xf numFmtId="0" fontId="115" fillId="0" borderId="0" xfId="0" applyFont="1" applyBorder="1" applyAlignment="1">
      <alignment vertical="center"/>
    </xf>
    <xf numFmtId="0" fontId="2" fillId="0" borderId="0" xfId="0" applyFont="1" applyFill="1" applyBorder="1" applyAlignment="1" applyProtection="1">
      <alignment horizontal="left" vertical="center"/>
      <protection/>
    </xf>
    <xf numFmtId="0" fontId="61" fillId="0" borderId="0" xfId="0" applyFont="1" applyFill="1" applyBorder="1" applyAlignment="1" applyProtection="1">
      <alignment horizontal="center" vertical="center" wrapText="1"/>
      <protection/>
    </xf>
    <xf numFmtId="0" fontId="5" fillId="0" borderId="0" xfId="0" applyFont="1" applyAlignment="1">
      <alignment vertical="center"/>
    </xf>
    <xf numFmtId="0" fontId="22" fillId="0" borderId="0" xfId="0" applyFont="1" applyFill="1" applyBorder="1" applyAlignment="1" applyProtection="1">
      <alignment horizontal="right" vertical="center"/>
      <protection/>
    </xf>
    <xf numFmtId="3" fontId="22" fillId="0" borderId="0" xfId="0"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61" fillId="0" borderId="0" xfId="0" applyFont="1" applyFill="1" applyBorder="1" applyAlignment="1" applyProtection="1">
      <alignment horizontal="left" vertical="center"/>
      <protection/>
    </xf>
    <xf numFmtId="0" fontId="25" fillId="0" borderId="0" xfId="0" applyFont="1" applyBorder="1" applyAlignment="1">
      <alignment vertical="center"/>
    </xf>
    <xf numFmtId="0" fontId="29" fillId="0" borderId="0" xfId="0" applyFont="1" applyFill="1" applyBorder="1" applyAlignment="1" applyProtection="1">
      <alignment horizontal="center" vertical="center"/>
      <protection/>
    </xf>
    <xf numFmtId="0" fontId="117" fillId="0" borderId="0" xfId="0" applyFont="1" applyFill="1" applyBorder="1" applyAlignment="1" applyProtection="1">
      <alignment horizontal="center" vertical="center"/>
      <protection/>
    </xf>
    <xf numFmtId="3" fontId="101" fillId="0" borderId="0" xfId="0" applyNumberFormat="1" applyFont="1" applyFill="1" applyBorder="1" applyAlignment="1" applyProtection="1">
      <alignment horizontal="center" vertical="center"/>
      <protection locked="0"/>
    </xf>
    <xf numFmtId="3" fontId="20" fillId="0" borderId="0" xfId="0" applyNumberFormat="1" applyFont="1" applyFill="1" applyBorder="1" applyAlignment="1" applyProtection="1">
      <alignment horizontal="center" vertical="center"/>
      <protection locked="0"/>
    </xf>
    <xf numFmtId="0" fontId="101" fillId="0" borderId="0" xfId="0" applyFont="1" applyBorder="1" applyAlignment="1" applyProtection="1">
      <alignment horizontal="center" vertical="center"/>
      <protection/>
    </xf>
    <xf numFmtId="3" fontId="64" fillId="0" borderId="0" xfId="0" applyNumberFormat="1"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xf>
    <xf numFmtId="0" fontId="118" fillId="0" borderId="0" xfId="0" applyFont="1" applyFill="1" applyBorder="1" applyAlignment="1" applyProtection="1">
      <alignment horizontal="center" vertical="center"/>
      <protection/>
    </xf>
    <xf numFmtId="0" fontId="120" fillId="0" borderId="0"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77" fillId="0" borderId="0" xfId="0" applyFont="1" applyFill="1" applyBorder="1" applyAlignment="1" applyProtection="1">
      <alignment horizontal="center" vertical="center"/>
      <protection/>
    </xf>
    <xf numFmtId="0" fontId="0" fillId="0" borderId="0" xfId="0" applyAlignment="1">
      <alignment vertical="center"/>
    </xf>
    <xf numFmtId="0" fontId="1" fillId="0" borderId="0" xfId="0" applyFont="1" applyBorder="1" applyAlignment="1" applyProtection="1">
      <alignment vertical="top"/>
      <protection/>
    </xf>
    <xf numFmtId="0" fontId="19" fillId="0" borderId="0" xfId="0" applyFont="1" applyBorder="1" applyAlignment="1">
      <alignment horizontal="center" vertical="center" wrapText="1"/>
    </xf>
    <xf numFmtId="0" fontId="56" fillId="0" borderId="0" xfId="52" applyFont="1" applyFill="1" applyBorder="1" applyAlignment="1" applyProtection="1">
      <alignment horizontal="left" vertical="center"/>
      <protection/>
    </xf>
    <xf numFmtId="0" fontId="19" fillId="0" borderId="0" xfId="52" applyFont="1" applyFill="1" applyBorder="1" applyAlignment="1" applyProtection="1">
      <alignment horizontal="left" vertical="center"/>
      <protection/>
    </xf>
    <xf numFmtId="0" fontId="13" fillId="0" borderId="0" xfId="0" applyFont="1" applyBorder="1" applyAlignment="1" applyProtection="1">
      <alignment horizontal="center" vertical="center" wrapText="1"/>
      <protection/>
    </xf>
    <xf numFmtId="0" fontId="19" fillId="0" borderId="0" xfId="0" applyFont="1" applyBorder="1" applyAlignment="1" applyProtection="1">
      <alignment horizontal="right" vertical="center"/>
      <protection/>
    </xf>
    <xf numFmtId="14" fontId="53" fillId="0" borderId="13" xfId="0" applyNumberFormat="1" applyFont="1" applyBorder="1" applyAlignment="1" applyProtection="1">
      <alignment horizontal="center" vertical="center"/>
      <protection locked="0"/>
    </xf>
    <xf numFmtId="0" fontId="42" fillId="0" borderId="14"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0" fillId="0" borderId="0" xfId="0" applyAlignment="1">
      <alignment vertical="center" wrapText="1"/>
    </xf>
    <xf numFmtId="0" fontId="0" fillId="0" borderId="0" xfId="0" applyAlignment="1" applyProtection="1">
      <alignment vertical="center" wrapText="1"/>
      <protection/>
    </xf>
    <xf numFmtId="0" fontId="42" fillId="0" borderId="0"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68" fillId="37" borderId="20" xfId="0" applyFont="1" applyFill="1" applyBorder="1" applyAlignment="1" applyProtection="1">
      <alignment horizontal="center" vertical="center" wrapText="1"/>
      <protection/>
    </xf>
    <xf numFmtId="0" fontId="41" fillId="0" borderId="14" xfId="0" applyFont="1" applyBorder="1" applyAlignment="1" applyProtection="1">
      <alignment vertical="center" wrapText="1"/>
      <protection/>
    </xf>
    <xf numFmtId="0" fontId="61" fillId="0" borderId="14" xfId="0" applyFont="1" applyBorder="1" applyAlignment="1" applyProtection="1">
      <alignment horizontal="center" vertical="center" wrapText="1"/>
      <protection/>
    </xf>
    <xf numFmtId="0" fontId="1" fillId="0" borderId="14" xfId="0" applyFont="1" applyBorder="1" applyAlignment="1" applyProtection="1">
      <alignment vertical="center" wrapText="1"/>
      <protection/>
    </xf>
    <xf numFmtId="3" fontId="1" fillId="0" borderId="14" xfId="0" applyNumberFormat="1" applyFont="1" applyBorder="1" applyAlignment="1" applyProtection="1">
      <alignment vertical="center" wrapText="1"/>
      <protection locked="0"/>
    </xf>
    <xf numFmtId="0" fontId="0" fillId="0" borderId="14" xfId="0" applyBorder="1" applyAlignment="1" applyProtection="1">
      <alignment vertical="center"/>
      <protection/>
    </xf>
    <xf numFmtId="3" fontId="1" fillId="0" borderId="14" xfId="0" applyNumberFormat="1" applyFont="1" applyBorder="1" applyAlignment="1" applyProtection="1">
      <alignment horizontal="right" vertical="center" wrapText="1"/>
      <protection/>
    </xf>
    <xf numFmtId="0" fontId="1" fillId="0" borderId="14" xfId="0" applyFont="1" applyBorder="1" applyAlignment="1" applyProtection="1">
      <alignment horizontal="left" vertical="center" wrapText="1"/>
      <protection/>
    </xf>
    <xf numFmtId="0" fontId="52" fillId="0" borderId="14" xfId="0" applyFont="1" applyBorder="1" applyAlignment="1" applyProtection="1">
      <alignment vertical="center"/>
      <protection/>
    </xf>
    <xf numFmtId="0" fontId="41" fillId="0" borderId="18" xfId="0" applyFont="1" applyBorder="1" applyAlignment="1" applyProtection="1">
      <alignment vertical="center" wrapText="1"/>
      <protection/>
    </xf>
    <xf numFmtId="3" fontId="2" fillId="0" borderId="26" xfId="0" applyNumberFormat="1" applyFont="1" applyBorder="1" applyAlignment="1" applyProtection="1">
      <alignment horizontal="right" vertical="center" wrapText="1"/>
      <protection locked="0"/>
    </xf>
    <xf numFmtId="3" fontId="2" fillId="0" borderId="18" xfId="0" applyNumberFormat="1" applyFont="1" applyBorder="1" applyAlignment="1" applyProtection="1">
      <alignment horizontal="right" vertical="center" wrapText="1"/>
      <protection locked="0"/>
    </xf>
    <xf numFmtId="3" fontId="2" fillId="0" borderId="18" xfId="0" applyNumberFormat="1" applyFont="1" applyBorder="1" applyAlignment="1" applyProtection="1">
      <alignment horizontal="right" vertical="center" wrapText="1"/>
      <protection/>
    </xf>
    <xf numFmtId="0" fontId="73" fillId="0" borderId="14" xfId="0" applyFont="1" applyBorder="1" applyAlignment="1" applyProtection="1">
      <alignment vertical="center" wrapText="1"/>
      <protection/>
    </xf>
    <xf numFmtId="0" fontId="73" fillId="0" borderId="14" xfId="0" applyFont="1" applyBorder="1" applyAlignment="1" applyProtection="1">
      <alignment horizontal="left" vertical="center" wrapText="1"/>
      <protection locked="0"/>
    </xf>
    <xf numFmtId="3" fontId="1" fillId="36" borderId="14" xfId="0" applyNumberFormat="1" applyFont="1" applyFill="1" applyBorder="1" applyAlignment="1" applyProtection="1">
      <alignment horizontal="right" vertical="center" wrapText="1"/>
      <protection/>
    </xf>
    <xf numFmtId="3" fontId="1" fillId="0" borderId="14" xfId="0" applyNumberFormat="1" applyFont="1" applyBorder="1" applyAlignment="1" applyProtection="1">
      <alignment vertical="center"/>
      <protection locked="0"/>
    </xf>
    <xf numFmtId="0" fontId="28" fillId="0" borderId="14" xfId="0" applyFont="1" applyBorder="1" applyAlignment="1" applyProtection="1">
      <alignment vertical="center"/>
      <protection locked="0"/>
    </xf>
    <xf numFmtId="0" fontId="73" fillId="0" borderId="14" xfId="0" applyFont="1" applyBorder="1" applyAlignment="1" applyProtection="1">
      <alignment horizontal="left" vertical="center" wrapText="1"/>
      <protection/>
    </xf>
    <xf numFmtId="3" fontId="1" fillId="36" borderId="14" xfId="0" applyNumberFormat="1" applyFont="1" applyFill="1" applyBorder="1" applyAlignment="1" applyProtection="1">
      <alignment horizontal="right" vertical="center" wrapText="1"/>
      <protection locked="0"/>
    </xf>
    <xf numFmtId="0" fontId="0" fillId="0" borderId="14" xfId="0" applyBorder="1" applyAlignment="1" applyProtection="1">
      <alignment vertical="center"/>
      <protection locked="0"/>
    </xf>
    <xf numFmtId="1" fontId="73" fillId="0" borderId="14" xfId="0" applyNumberFormat="1" applyFont="1" applyBorder="1" applyAlignment="1" applyProtection="1">
      <alignment horizontal="left" vertical="center" wrapText="1"/>
      <protection locked="0"/>
    </xf>
    <xf numFmtId="1" fontId="73" fillId="0" borderId="14" xfId="0" applyNumberFormat="1" applyFont="1" applyBorder="1" applyAlignment="1" applyProtection="1">
      <alignment horizontal="left" vertical="center" wrapText="1"/>
      <protection/>
    </xf>
    <xf numFmtId="1" fontId="73" fillId="0" borderId="14" xfId="0" applyNumberFormat="1" applyFont="1" applyBorder="1" applyAlignment="1">
      <alignment horizontal="left" vertical="center" wrapText="1" indent="1"/>
    </xf>
    <xf numFmtId="1" fontId="65" fillId="0" borderId="18" xfId="0" applyNumberFormat="1" applyFont="1" applyBorder="1" applyAlignment="1" applyProtection="1">
      <alignment vertical="center" wrapText="1"/>
      <protection/>
    </xf>
    <xf numFmtId="1" fontId="41" fillId="0" borderId="14" xfId="0" applyNumberFormat="1" applyFont="1" applyBorder="1" applyAlignment="1" applyProtection="1">
      <alignment vertical="center" wrapText="1"/>
      <protection/>
    </xf>
    <xf numFmtId="0" fontId="61" fillId="0" borderId="14" xfId="0" applyFont="1" applyBorder="1" applyAlignment="1" applyProtection="1">
      <alignment vertical="center" wrapText="1"/>
      <protection/>
    </xf>
    <xf numFmtId="1" fontId="61" fillId="0" borderId="14" xfId="0" applyNumberFormat="1" applyFont="1" applyBorder="1" applyAlignment="1" applyProtection="1">
      <alignment vertical="center" wrapText="1"/>
      <protection/>
    </xf>
    <xf numFmtId="2" fontId="40" fillId="37" borderId="14" xfId="0" applyNumberFormat="1" applyFont="1" applyFill="1" applyBorder="1" applyAlignment="1" applyProtection="1">
      <alignment horizontal="center" vertical="center" wrapText="1"/>
      <protection/>
    </xf>
    <xf numFmtId="3" fontId="2" fillId="37" borderId="14" xfId="0" applyNumberFormat="1" applyFont="1" applyFill="1" applyBorder="1" applyAlignment="1" applyProtection="1">
      <alignment horizontal="right" vertical="center" wrapText="1"/>
      <protection/>
    </xf>
    <xf numFmtId="9" fontId="78" fillId="37" borderId="14" xfId="53" applyFont="1" applyFill="1" applyBorder="1" applyAlignment="1" applyProtection="1">
      <alignment horizontal="center" vertical="center" wrapText="1"/>
      <protection/>
    </xf>
    <xf numFmtId="2" fontId="40" fillId="0" borderId="0" xfId="0" applyNumberFormat="1" applyFont="1" applyBorder="1" applyAlignment="1" applyProtection="1">
      <alignment vertical="center" wrapText="1"/>
      <protection/>
    </xf>
    <xf numFmtId="3" fontId="2" fillId="0" borderId="0" xfId="0" applyNumberFormat="1" applyFont="1" applyBorder="1" applyAlignment="1" applyProtection="1">
      <alignment horizontal="right" vertical="center" wrapText="1"/>
      <protection/>
    </xf>
    <xf numFmtId="9" fontId="78" fillId="0" borderId="0" xfId="53" applyFont="1" applyFill="1" applyBorder="1" applyAlignment="1" applyProtection="1">
      <alignment horizontal="center" vertical="center" wrapText="1"/>
      <protection/>
    </xf>
    <xf numFmtId="3" fontId="76" fillId="0" borderId="0" xfId="0" applyNumberFormat="1" applyFont="1" applyBorder="1" applyAlignment="1" applyProtection="1">
      <alignment horizontal="right" vertical="center" wrapText="1"/>
      <protection/>
    </xf>
    <xf numFmtId="9" fontId="78" fillId="37" borderId="20" xfId="53" applyFont="1" applyFill="1" applyBorder="1" applyAlignment="1" applyProtection="1">
      <alignment horizontal="center" vertical="center" wrapText="1"/>
      <protection/>
    </xf>
    <xf numFmtId="0" fontId="73" fillId="0" borderId="14" xfId="0" applyFont="1" applyBorder="1" applyAlignment="1" applyProtection="1">
      <alignment vertical="center"/>
      <protection/>
    </xf>
    <xf numFmtId="2" fontId="92" fillId="36" borderId="14" xfId="52" applyNumberFormat="1" applyFont="1" applyFill="1" applyBorder="1" applyAlignment="1" applyProtection="1">
      <alignment vertical="center" wrapText="1"/>
      <protection/>
    </xf>
    <xf numFmtId="1" fontId="73" fillId="0" borderId="14" xfId="0" applyNumberFormat="1" applyFont="1" applyBorder="1" applyAlignment="1" applyProtection="1">
      <alignment vertical="center" wrapText="1"/>
      <protection/>
    </xf>
    <xf numFmtId="0" fontId="42" fillId="37" borderId="14" xfId="0" applyFont="1" applyFill="1" applyBorder="1" applyAlignment="1" applyProtection="1">
      <alignment horizontal="center" vertical="center" wrapText="1"/>
      <protection/>
    </xf>
    <xf numFmtId="2" fontId="2" fillId="0" borderId="0" xfId="0" applyNumberFormat="1" applyFont="1" applyBorder="1" applyAlignment="1" applyProtection="1">
      <alignment vertical="center" wrapText="1"/>
      <protection/>
    </xf>
    <xf numFmtId="3" fontId="21" fillId="0" borderId="0" xfId="0" applyNumberFormat="1" applyFont="1" applyBorder="1" applyAlignment="1" applyProtection="1">
      <alignment horizontal="right" vertical="center" wrapText="1"/>
      <protection/>
    </xf>
    <xf numFmtId="0" fontId="123" fillId="0" borderId="0" xfId="0" applyFont="1" applyBorder="1" applyAlignment="1" applyProtection="1">
      <alignment vertical="center" wrapText="1"/>
      <protection/>
    </xf>
    <xf numFmtId="0" fontId="58" fillId="0" borderId="0" xfId="0" applyFont="1" applyBorder="1" applyAlignment="1" applyProtection="1">
      <alignment horizontal="center" vertical="center" wrapText="1"/>
      <protection/>
    </xf>
    <xf numFmtId="0" fontId="56" fillId="0" borderId="0" xfId="0" applyFont="1" applyBorder="1" applyAlignment="1" applyProtection="1">
      <alignment horizontal="left" vertical="center"/>
      <protection/>
    </xf>
    <xf numFmtId="0" fontId="43" fillId="0" borderId="0" xfId="0" applyFont="1" applyAlignment="1" applyProtection="1">
      <alignment vertical="center"/>
      <protection/>
    </xf>
    <xf numFmtId="0" fontId="124" fillId="0" borderId="0" xfId="0" applyFont="1" applyBorder="1" applyAlignment="1" applyProtection="1">
      <alignment vertical="center"/>
      <protection/>
    </xf>
    <xf numFmtId="0" fontId="11" fillId="0" borderId="0" xfId="0" applyFont="1" applyAlignment="1" applyProtection="1">
      <alignment vertical="center"/>
      <protection/>
    </xf>
    <xf numFmtId="0" fontId="125" fillId="0" borderId="0" xfId="0" applyFont="1" applyBorder="1" applyAlignment="1">
      <alignment horizontal="center" vertical="center"/>
    </xf>
    <xf numFmtId="0" fontId="0" fillId="0" borderId="0" xfId="0" applyFill="1" applyBorder="1" applyAlignment="1">
      <alignment horizontal="center" vertical="center"/>
    </xf>
    <xf numFmtId="0" fontId="122" fillId="0" borderId="0" xfId="0" applyFont="1" applyFill="1" applyBorder="1" applyAlignment="1" applyProtection="1">
      <alignment horizontal="center" vertical="center"/>
      <protection/>
    </xf>
    <xf numFmtId="0" fontId="43" fillId="0" borderId="0" xfId="0" applyFont="1" applyFill="1" applyBorder="1" applyAlignment="1">
      <alignment vertical="center"/>
    </xf>
    <xf numFmtId="0" fontId="64"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Fill="1" applyAlignment="1" applyProtection="1">
      <alignment vertical="center"/>
      <protection/>
    </xf>
    <xf numFmtId="3" fontId="20" fillId="0" borderId="13" xfId="0" applyNumberFormat="1" applyFont="1" applyFill="1" applyBorder="1" applyAlignment="1" applyProtection="1">
      <alignment horizontal="center" vertical="center" wrapText="1"/>
      <protection locked="0"/>
    </xf>
    <xf numFmtId="0" fontId="20" fillId="0" borderId="0" xfId="0" applyFont="1" applyFill="1" applyAlignment="1" applyProtection="1">
      <alignment vertical="center"/>
      <protection/>
    </xf>
    <xf numFmtId="0" fontId="101" fillId="0" borderId="27" xfId="0" applyFont="1" applyFill="1" applyBorder="1" applyAlignment="1" applyProtection="1">
      <alignment horizontal="center" vertical="center" wrapText="1"/>
      <protection/>
    </xf>
    <xf numFmtId="3" fontId="101" fillId="0" borderId="28"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xf>
    <xf numFmtId="0" fontId="123" fillId="0" borderId="0" xfId="0" applyFont="1" applyFill="1" applyBorder="1" applyAlignment="1" applyProtection="1">
      <alignment vertical="center" wrapText="1"/>
      <protection/>
    </xf>
    <xf numFmtId="3" fontId="43" fillId="0" borderId="0" xfId="0" applyNumberFormat="1" applyFont="1" applyFill="1" applyBorder="1" applyAlignment="1" applyProtection="1">
      <alignment vertical="center" wrapText="1"/>
      <protection locked="0"/>
    </xf>
    <xf numFmtId="0" fontId="56" fillId="0" borderId="0" xfId="0" applyFont="1" applyFill="1" applyBorder="1" applyAlignment="1" applyProtection="1">
      <alignment horizontal="justify" vertical="center" wrapText="1"/>
      <protection locked="0"/>
    </xf>
    <xf numFmtId="0" fontId="43" fillId="0" borderId="0" xfId="0" applyFont="1" applyBorder="1" applyAlignment="1">
      <alignment/>
    </xf>
    <xf numFmtId="0" fontId="52" fillId="0" borderId="0" xfId="0" applyFont="1" applyBorder="1" applyAlignment="1">
      <alignment vertical="center"/>
    </xf>
    <xf numFmtId="0" fontId="43" fillId="0" borderId="0" xfId="0" applyFont="1" applyAlignment="1">
      <alignment/>
    </xf>
    <xf numFmtId="0" fontId="42" fillId="0" borderId="0" xfId="0" applyFont="1" applyBorder="1" applyAlignment="1" applyProtection="1">
      <alignment vertical="center"/>
      <protection/>
    </xf>
    <xf numFmtId="0" fontId="111" fillId="0" borderId="0" xfId="0" applyFont="1" applyFill="1" applyAlignment="1" applyProtection="1">
      <alignment vertical="center"/>
      <protection/>
    </xf>
    <xf numFmtId="181" fontId="23" fillId="35" borderId="13" xfId="0" applyNumberFormat="1" applyFont="1" applyFill="1" applyBorder="1" applyAlignment="1" applyProtection="1">
      <alignment horizontal="center" vertical="center" wrapText="1"/>
      <protection/>
    </xf>
    <xf numFmtId="0" fontId="129" fillId="0" borderId="0" xfId="0" applyFont="1" applyBorder="1" applyAlignment="1" applyProtection="1">
      <alignment horizontal="center" vertical="center"/>
      <protection/>
    </xf>
    <xf numFmtId="0" fontId="130" fillId="0" borderId="0" xfId="0" applyFont="1" applyBorder="1" applyAlignment="1" applyProtection="1">
      <alignment horizontal="center" vertical="center"/>
      <protection/>
    </xf>
    <xf numFmtId="0" fontId="23" fillId="0" borderId="14" xfId="0" applyFont="1" applyFill="1" applyBorder="1" applyAlignment="1" applyProtection="1">
      <alignment horizontal="center" vertical="center" wrapText="1"/>
      <protection/>
    </xf>
    <xf numFmtId="0" fontId="53" fillId="0" borderId="0" xfId="0" applyFont="1" applyAlignment="1" applyProtection="1">
      <alignment vertical="center"/>
      <protection/>
    </xf>
    <xf numFmtId="0" fontId="68" fillId="0" borderId="29" xfId="0" applyFont="1" applyFill="1" applyBorder="1" applyAlignment="1" applyProtection="1">
      <alignment horizontal="center" vertical="center" wrapText="1"/>
      <protection locked="0"/>
    </xf>
    <xf numFmtId="3" fontId="68" fillId="0" borderId="29" xfId="0" applyNumberFormat="1" applyFont="1" applyFill="1" applyBorder="1" applyAlignment="1" applyProtection="1">
      <alignment horizontal="right" vertical="center" wrapText="1"/>
      <protection locked="0"/>
    </xf>
    <xf numFmtId="3" fontId="68" fillId="36" borderId="13" xfId="0" applyNumberFormat="1" applyFont="1" applyFill="1" applyBorder="1" applyAlignment="1" applyProtection="1">
      <alignment vertical="center" wrapText="1"/>
      <protection/>
    </xf>
    <xf numFmtId="14" fontId="29" fillId="0" borderId="13" xfId="0" applyNumberFormat="1" applyFont="1" applyBorder="1" applyAlignment="1" applyProtection="1">
      <alignment horizontal="center" vertical="center" wrapText="1"/>
      <protection locked="0"/>
    </xf>
    <xf numFmtId="0" fontId="91" fillId="0" borderId="0" xfId="0" applyFont="1" applyAlignment="1" applyProtection="1">
      <alignment vertical="center"/>
      <protection/>
    </xf>
    <xf numFmtId="0" fontId="29" fillId="0" borderId="13" xfId="0" applyFont="1" applyBorder="1" applyAlignment="1" applyProtection="1">
      <alignment horizontal="center" vertical="center" wrapText="1"/>
      <protection locked="0"/>
    </xf>
    <xf numFmtId="3" fontId="29" fillId="0" borderId="13" xfId="0" applyNumberFormat="1" applyFont="1" applyBorder="1" applyAlignment="1" applyProtection="1">
      <alignment horizontal="right" vertical="center" wrapText="1"/>
      <protection locked="0"/>
    </xf>
    <xf numFmtId="3" fontId="29" fillId="0" borderId="30" xfId="0" applyNumberFormat="1" applyFont="1" applyBorder="1" applyAlignment="1" applyProtection="1">
      <alignment horizontal="right" vertical="center" wrapText="1"/>
      <protection locked="0"/>
    </xf>
    <xf numFmtId="3" fontId="68" fillId="36" borderId="30" xfId="0" applyNumberFormat="1" applyFont="1" applyFill="1" applyBorder="1" applyAlignment="1" applyProtection="1">
      <alignment vertical="center" wrapText="1"/>
      <protection/>
    </xf>
    <xf numFmtId="0" fontId="29" fillId="0" borderId="0" xfId="0" applyFont="1" applyBorder="1" applyAlignment="1" applyProtection="1">
      <alignment horizontal="center" vertical="center"/>
      <protection/>
    </xf>
    <xf numFmtId="0" fontId="29" fillId="36" borderId="0" xfId="0" applyFont="1" applyFill="1" applyBorder="1" applyAlignment="1" applyProtection="1">
      <alignment horizontal="left" vertical="center"/>
      <protection/>
    </xf>
    <xf numFmtId="0" fontId="77" fillId="36" borderId="10" xfId="0" applyFont="1" applyFill="1" applyBorder="1" applyAlignment="1" applyProtection="1">
      <alignment horizontal="center" vertical="center"/>
      <protection/>
    </xf>
    <xf numFmtId="0" fontId="82" fillId="36" borderId="0" xfId="0" applyFont="1" applyFill="1" applyBorder="1" applyAlignment="1">
      <alignment horizontal="center" vertical="center"/>
    </xf>
    <xf numFmtId="3" fontId="77" fillId="36" borderId="30" xfId="0" applyNumberFormat="1" applyFont="1" applyFill="1" applyBorder="1" applyAlignment="1" applyProtection="1">
      <alignment vertical="center"/>
      <protection/>
    </xf>
    <xf numFmtId="3" fontId="79" fillId="38" borderId="30" xfId="0" applyNumberFormat="1" applyFont="1" applyFill="1" applyBorder="1" applyAlignment="1" applyProtection="1">
      <alignment vertical="center"/>
      <protection/>
    </xf>
    <xf numFmtId="14" fontId="29" fillId="36" borderId="30" xfId="0" applyNumberFormat="1" applyFont="1" applyFill="1" applyBorder="1" applyAlignment="1" applyProtection="1">
      <alignment horizontal="center" vertical="center" wrapText="1"/>
      <protection/>
    </xf>
    <xf numFmtId="0" fontId="20" fillId="0" borderId="29" xfId="0" applyFont="1" applyBorder="1" applyAlignment="1" applyProtection="1">
      <alignment horizontal="center" vertical="center" wrapText="1"/>
      <protection locked="0"/>
    </xf>
    <xf numFmtId="3" fontId="20" fillId="0" borderId="29" xfId="0" applyNumberFormat="1" applyFont="1" applyBorder="1" applyAlignment="1" applyProtection="1">
      <alignment horizontal="right" vertical="center" wrapText="1"/>
      <protection locked="0"/>
    </xf>
    <xf numFmtId="3" fontId="68" fillId="36" borderId="29" xfId="0" applyNumberFormat="1" applyFont="1" applyFill="1" applyBorder="1" applyAlignment="1" applyProtection="1">
      <alignment vertical="center" wrapText="1"/>
      <protection/>
    </xf>
    <xf numFmtId="14" fontId="29" fillId="0" borderId="29" xfId="0" applyNumberFormat="1" applyFont="1" applyBorder="1" applyAlignment="1" applyProtection="1">
      <alignment horizontal="center" vertical="center" wrapText="1"/>
      <protection locked="0"/>
    </xf>
    <xf numFmtId="0" fontId="29" fillId="0" borderId="29" xfId="0" applyFont="1" applyBorder="1" applyAlignment="1" applyProtection="1">
      <alignment horizontal="center" vertical="center" wrapText="1"/>
      <protection locked="0"/>
    </xf>
    <xf numFmtId="3" fontId="29" fillId="0" borderId="29" xfId="0" applyNumberFormat="1" applyFont="1" applyBorder="1" applyAlignment="1" applyProtection="1">
      <alignment horizontal="right" vertical="center" wrapText="1"/>
      <protection locked="0"/>
    </xf>
    <xf numFmtId="0" fontId="1" fillId="0" borderId="0" xfId="0" applyFont="1" applyBorder="1" applyAlignment="1" applyProtection="1">
      <alignment horizontal="center" vertical="center"/>
      <protection/>
    </xf>
    <xf numFmtId="0" fontId="65" fillId="36" borderId="10" xfId="0" applyFont="1" applyFill="1" applyBorder="1" applyAlignment="1" applyProtection="1">
      <alignment horizontal="center" vertical="center"/>
      <protection/>
    </xf>
    <xf numFmtId="0" fontId="52" fillId="36" borderId="22" xfId="0" applyFont="1" applyFill="1" applyBorder="1" applyAlignment="1">
      <alignment horizontal="center" vertical="center"/>
    </xf>
    <xf numFmtId="3" fontId="77" fillId="36" borderId="22" xfId="0" applyNumberFormat="1" applyFont="1" applyFill="1" applyBorder="1" applyAlignment="1" applyProtection="1">
      <alignment vertical="center"/>
      <protection/>
    </xf>
    <xf numFmtId="14" fontId="20" fillId="36" borderId="30" xfId="0" applyNumberFormat="1" applyFont="1" applyFill="1" applyBorder="1" applyAlignment="1" applyProtection="1">
      <alignment horizontal="center" vertical="center" wrapText="1"/>
      <protection/>
    </xf>
    <xf numFmtId="3" fontId="68" fillId="0" borderId="29" xfId="0" applyNumberFormat="1" applyFont="1" applyBorder="1" applyAlignment="1" applyProtection="1">
      <alignment horizontal="right" vertical="center" wrapText="1"/>
      <protection locked="0"/>
    </xf>
    <xf numFmtId="3" fontId="68" fillId="0" borderId="13" xfId="0" applyNumberFormat="1" applyFont="1" applyBorder="1" applyAlignment="1" applyProtection="1">
      <alignment horizontal="right" vertical="center" wrapText="1"/>
      <protection locked="0"/>
    </xf>
    <xf numFmtId="0" fontId="123" fillId="0" borderId="0" xfId="0" applyFont="1" applyBorder="1" applyAlignment="1" applyProtection="1">
      <alignment vertical="center"/>
      <protection/>
    </xf>
    <xf numFmtId="3" fontId="79" fillId="0" borderId="29" xfId="0" applyNumberFormat="1" applyFont="1" applyBorder="1" applyAlignment="1" applyProtection="1">
      <alignment vertical="center" wrapText="1"/>
      <protection locked="0"/>
    </xf>
    <xf numFmtId="3" fontId="77" fillId="39" borderId="29" xfId="0" applyNumberFormat="1" applyFont="1" applyFill="1" applyBorder="1" applyAlignment="1" applyProtection="1">
      <alignment vertical="center" wrapText="1"/>
      <protection/>
    </xf>
    <xf numFmtId="14" fontId="20" fillId="36" borderId="29"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locked="0"/>
    </xf>
    <xf numFmtId="0" fontId="114" fillId="35" borderId="0" xfId="0" applyFont="1" applyFill="1" applyBorder="1" applyAlignment="1" applyProtection="1">
      <alignment vertical="center"/>
      <protection/>
    </xf>
    <xf numFmtId="0" fontId="1" fillId="0" borderId="0" xfId="52" applyFont="1" applyAlignment="1" applyProtection="1">
      <alignment horizontal="left" vertical="center"/>
      <protection/>
    </xf>
    <xf numFmtId="0" fontId="133" fillId="0" borderId="0" xfId="0" applyFont="1" applyBorder="1" applyAlignment="1">
      <alignment horizontal="center" vertical="center"/>
    </xf>
    <xf numFmtId="0" fontId="20" fillId="0" borderId="0" xfId="0" applyFont="1" applyBorder="1" applyAlignment="1">
      <alignment horizontal="left" vertical="center" indent="1"/>
    </xf>
    <xf numFmtId="49" fontId="20" fillId="0" borderId="13" xfId="0" applyNumberFormat="1" applyFont="1" applyBorder="1" applyAlignment="1" applyProtection="1">
      <alignment horizontal="center" vertical="center"/>
      <protection locked="0"/>
    </xf>
    <xf numFmtId="0" fontId="22" fillId="0" borderId="0" xfId="0" applyFont="1" applyBorder="1" applyAlignment="1">
      <alignment horizontal="center" vertical="center"/>
    </xf>
    <xf numFmtId="0" fontId="43" fillId="0" borderId="31" xfId="0" applyFont="1" applyBorder="1" applyAlignment="1">
      <alignment vertical="center"/>
    </xf>
    <xf numFmtId="17" fontId="53" fillId="0" borderId="13" xfId="0" applyNumberFormat="1" applyFont="1" applyFill="1" applyBorder="1" applyAlignment="1" applyProtection="1">
      <alignment horizontal="center" vertical="center" wrapText="1"/>
      <protection locked="0"/>
    </xf>
    <xf numFmtId="17" fontId="20" fillId="0" borderId="13" xfId="0" applyNumberFormat="1" applyFont="1" applyFill="1" applyBorder="1" applyAlignment="1" applyProtection="1">
      <alignment horizontal="center" vertical="center" wrapText="1"/>
      <protection locked="0"/>
    </xf>
    <xf numFmtId="14" fontId="0" fillId="0" borderId="23" xfId="0" applyNumberFormat="1" applyBorder="1" applyAlignment="1" applyProtection="1">
      <alignment horizontal="left" vertical="center"/>
      <protection/>
    </xf>
    <xf numFmtId="0" fontId="1" fillId="0" borderId="13" xfId="0" applyFont="1" applyFill="1" applyBorder="1" applyAlignment="1" applyProtection="1">
      <alignment horizontal="center" vertical="center"/>
      <protection locked="0"/>
    </xf>
    <xf numFmtId="14" fontId="0" fillId="0" borderId="0" xfId="0" applyNumberFormat="1" applyBorder="1" applyAlignment="1" applyProtection="1">
      <alignment vertical="center"/>
      <protection locked="0"/>
    </xf>
    <xf numFmtId="0" fontId="59" fillId="0" borderId="0" xfId="0" applyFont="1" applyBorder="1" applyAlignment="1" applyProtection="1">
      <alignment horizontal="center" vertical="center" wrapText="1"/>
      <protection/>
    </xf>
    <xf numFmtId="0" fontId="61" fillId="0" borderId="13"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59" fillId="35" borderId="0" xfId="0" applyFont="1" applyFill="1" applyBorder="1" applyAlignment="1" applyProtection="1">
      <alignment horizontal="left" vertical="center" wrapText="1"/>
      <protection locked="0"/>
    </xf>
    <xf numFmtId="0" fontId="64" fillId="0" borderId="13"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protection locked="0"/>
    </xf>
    <xf numFmtId="0" fontId="59" fillId="0" borderId="0" xfId="0" applyFont="1" applyBorder="1" applyAlignment="1" applyProtection="1">
      <alignment vertical="center" wrapText="1"/>
      <protection/>
    </xf>
    <xf numFmtId="0" fontId="20" fillId="0" borderId="13" xfId="0" applyFont="1" applyBorder="1" applyAlignment="1" applyProtection="1">
      <alignment vertical="center"/>
      <protection locked="0"/>
    </xf>
    <xf numFmtId="14" fontId="23" fillId="0" borderId="13" xfId="0" applyNumberFormat="1"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18" fillId="0" borderId="32" xfId="0" applyFont="1" applyFill="1" applyBorder="1" applyAlignment="1" applyProtection="1">
      <alignment horizontal="center" vertical="center"/>
      <protection/>
    </xf>
    <xf numFmtId="0" fontId="22" fillId="0" borderId="32" xfId="0" applyFont="1" applyBorder="1" applyAlignment="1" applyProtection="1">
      <alignment horizontal="center" vertical="center"/>
      <protection/>
    </xf>
    <xf numFmtId="0" fontId="24" fillId="35" borderId="32" xfId="0" applyFont="1" applyFill="1" applyBorder="1" applyAlignment="1" applyProtection="1">
      <alignment horizontal="center" vertical="center"/>
      <protection/>
    </xf>
    <xf numFmtId="0" fontId="22" fillId="0" borderId="32" xfId="0" applyFont="1" applyBorder="1" applyAlignment="1" applyProtection="1">
      <alignment horizontal="center" vertical="center" wrapText="1"/>
      <protection/>
    </xf>
    <xf numFmtId="0" fontId="26" fillId="0" borderId="32" xfId="0" applyFont="1" applyBorder="1" applyAlignment="1" applyProtection="1">
      <alignment horizontal="center" vertical="center"/>
      <protection/>
    </xf>
    <xf numFmtId="0" fontId="26" fillId="0" borderId="32" xfId="0" applyFont="1" applyBorder="1" applyAlignment="1" applyProtection="1">
      <alignment horizontal="center" vertical="center" wrapText="1"/>
      <protection/>
    </xf>
    <xf numFmtId="0" fontId="27" fillId="0" borderId="33" xfId="0" applyFont="1" applyFill="1" applyBorder="1" applyAlignment="1" applyProtection="1">
      <alignment horizontal="center" vertical="center"/>
      <protection/>
    </xf>
    <xf numFmtId="0" fontId="27" fillId="0" borderId="34" xfId="0" applyFont="1" applyFill="1" applyBorder="1" applyAlignment="1" applyProtection="1">
      <alignment horizontal="center" vertical="center"/>
      <protection/>
    </xf>
    <xf numFmtId="0" fontId="28" fillId="0" borderId="34" xfId="0" applyFont="1" applyBorder="1" applyAlignment="1" applyProtection="1">
      <alignment horizontal="center" vertical="center"/>
      <protection/>
    </xf>
    <xf numFmtId="0" fontId="28" fillId="0" borderId="35" xfId="0" applyFont="1" applyBorder="1" applyAlignment="1" applyProtection="1">
      <alignment horizontal="center" vertical="center"/>
      <protection/>
    </xf>
    <xf numFmtId="0" fontId="22" fillId="0" borderId="36" xfId="0" applyFont="1" applyFill="1" applyBorder="1" applyAlignment="1" applyProtection="1">
      <alignment horizontal="center" vertical="center"/>
      <protection/>
    </xf>
    <xf numFmtId="0" fontId="1" fillId="0" borderId="37" xfId="52"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1" fillId="0" borderId="40" xfId="52" applyFont="1" applyFill="1" applyBorder="1" applyAlignment="1" applyProtection="1">
      <alignment horizontal="center" vertical="center"/>
      <protection/>
    </xf>
    <xf numFmtId="0" fontId="19" fillId="0" borderId="37" xfId="0" applyFont="1" applyFill="1" applyBorder="1" applyAlignment="1" applyProtection="1">
      <alignment horizontal="center" vertical="center"/>
      <protection/>
    </xf>
    <xf numFmtId="180" fontId="26" fillId="0" borderId="37" xfId="0" applyNumberFormat="1" applyFont="1" applyBorder="1" applyAlignment="1" applyProtection="1">
      <alignment horizontal="center" vertical="center"/>
      <protection/>
    </xf>
    <xf numFmtId="0" fontId="44" fillId="0" borderId="36" xfId="0" applyFont="1" applyFill="1" applyBorder="1" applyAlignment="1" applyProtection="1">
      <alignment horizontal="center" vertical="center"/>
      <protection/>
    </xf>
    <xf numFmtId="0" fontId="0" fillId="0" borderId="37" xfId="0" applyFill="1" applyBorder="1" applyAlignment="1">
      <alignment horizontal="left" vertical="center"/>
    </xf>
    <xf numFmtId="0" fontId="0" fillId="0" borderId="36" xfId="0" applyFill="1" applyBorder="1" applyAlignment="1" applyProtection="1">
      <alignment horizontal="left" vertical="center"/>
      <protection/>
    </xf>
    <xf numFmtId="0" fontId="0" fillId="0" borderId="37" xfId="0" applyFill="1" applyBorder="1" applyAlignment="1" applyProtection="1">
      <alignment horizontal="left" vertical="center"/>
      <protection/>
    </xf>
    <xf numFmtId="0" fontId="52" fillId="0" borderId="36" xfId="0" applyFont="1" applyBorder="1" applyAlignment="1" applyProtection="1">
      <alignment horizontal="left" vertical="center"/>
      <protection/>
    </xf>
    <xf numFmtId="0" fontId="0" fillId="0" borderId="37" xfId="0" applyBorder="1" applyAlignment="1">
      <alignment horizontal="left" vertical="center"/>
    </xf>
    <xf numFmtId="0" fontId="52" fillId="0" borderId="36" xfId="0" applyFont="1" applyFill="1" applyBorder="1" applyAlignment="1" applyProtection="1">
      <alignment horizontal="left" vertical="center"/>
      <protection/>
    </xf>
    <xf numFmtId="0" fontId="48" fillId="0" borderId="37"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43" fillId="0" borderId="37" xfId="0" applyFont="1" applyFill="1" applyBorder="1" applyAlignment="1" applyProtection="1">
      <alignment horizontal="left" vertical="center"/>
      <protection/>
    </xf>
    <xf numFmtId="0" fontId="43" fillId="0" borderId="37" xfId="0" applyFont="1" applyBorder="1" applyAlignment="1" applyProtection="1">
      <alignment horizontal="left" vertical="center"/>
      <protection locked="0"/>
    </xf>
    <xf numFmtId="0" fontId="43" fillId="0" borderId="37" xfId="0" applyFont="1" applyBorder="1" applyAlignment="1" applyProtection="1">
      <alignment horizontal="left" vertical="center"/>
      <protection/>
    </xf>
    <xf numFmtId="0" fontId="0" fillId="0" borderId="36" xfId="0" applyBorder="1" applyAlignment="1">
      <alignment/>
    </xf>
    <xf numFmtId="0" fontId="0" fillId="0" borderId="37" xfId="0" applyBorder="1" applyAlignment="1">
      <alignment/>
    </xf>
    <xf numFmtId="0" fontId="43" fillId="0" borderId="36" xfId="0" applyFont="1" applyFill="1" applyBorder="1" applyAlignment="1" applyProtection="1">
      <alignment vertical="center"/>
      <protection/>
    </xf>
    <xf numFmtId="0" fontId="57" fillId="0" borderId="37" xfId="0" applyFont="1" applyFill="1" applyBorder="1" applyAlignment="1" applyProtection="1">
      <alignment horizontal="center" vertical="center"/>
      <protection/>
    </xf>
    <xf numFmtId="0" fontId="43" fillId="0" borderId="37" xfId="0" applyFont="1" applyBorder="1" applyAlignment="1" applyProtection="1">
      <alignment vertical="center"/>
      <protection/>
    </xf>
    <xf numFmtId="0" fontId="43" fillId="0" borderId="37" xfId="0" applyFont="1" applyBorder="1" applyAlignment="1">
      <alignment vertical="center"/>
    </xf>
    <xf numFmtId="0" fontId="19" fillId="0" borderId="37" xfId="0" applyFont="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xf>
    <xf numFmtId="0" fontId="43" fillId="0" borderId="37" xfId="0" applyFont="1" applyBorder="1" applyAlignment="1" applyProtection="1">
      <alignment horizontal="center" vertical="center" wrapText="1"/>
      <protection/>
    </xf>
    <xf numFmtId="0" fontId="43" fillId="0" borderId="37" xfId="0" applyFont="1" applyFill="1" applyBorder="1" applyAlignment="1" applyProtection="1">
      <alignment vertical="center"/>
      <protection/>
    </xf>
    <xf numFmtId="3" fontId="43" fillId="0" borderId="37" xfId="0" applyNumberFormat="1" applyFont="1" applyBorder="1" applyAlignment="1" applyProtection="1">
      <alignment horizontal="center" vertical="center" wrapText="1"/>
      <protection locked="0"/>
    </xf>
    <xf numFmtId="4" fontId="43" fillId="0" borderId="37" xfId="0" applyNumberFormat="1" applyFont="1" applyBorder="1" applyAlignment="1" applyProtection="1">
      <alignment horizontal="center" vertical="center" wrapText="1"/>
      <protection locked="0"/>
    </xf>
    <xf numFmtId="0" fontId="43" fillId="0" borderId="37" xfId="0" applyFont="1" applyBorder="1" applyAlignment="1">
      <alignment vertical="center" wrapText="1"/>
    </xf>
    <xf numFmtId="0" fontId="69" fillId="0" borderId="36" xfId="0" applyFont="1" applyFill="1" applyBorder="1" applyAlignment="1" applyProtection="1">
      <alignment horizontal="center" vertical="center"/>
      <protection/>
    </xf>
    <xf numFmtId="0" fontId="0" fillId="0" borderId="37" xfId="0" applyBorder="1" applyAlignment="1">
      <alignment horizontal="center" vertical="center"/>
    </xf>
    <xf numFmtId="0" fontId="0" fillId="0" borderId="36" xfId="0" applyFill="1" applyBorder="1" applyAlignment="1" applyProtection="1">
      <alignment vertical="center"/>
      <protection/>
    </xf>
    <xf numFmtId="0" fontId="0" fillId="0" borderId="37" xfId="0" applyFill="1"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82" fillId="0" borderId="36" xfId="0" applyFont="1" applyBorder="1" applyAlignment="1" applyProtection="1">
      <alignment vertical="center"/>
      <protection/>
    </xf>
    <xf numFmtId="0" fontId="29" fillId="0" borderId="37" xfId="0" applyFont="1" applyBorder="1" applyAlignment="1" applyProtection="1">
      <alignment horizontal="center" vertical="center" wrapText="1"/>
      <protection/>
    </xf>
    <xf numFmtId="0" fontId="78" fillId="0" borderId="36" xfId="0" applyFont="1" applyBorder="1" applyAlignment="1" applyProtection="1">
      <alignment horizontal="left" vertical="center"/>
      <protection/>
    </xf>
    <xf numFmtId="0" fontId="82" fillId="0" borderId="38" xfId="0" applyFont="1" applyBorder="1" applyAlignment="1" applyProtection="1">
      <alignment vertical="center"/>
      <protection/>
    </xf>
    <xf numFmtId="0" fontId="83" fillId="0" borderId="39" xfId="0" applyFont="1" applyBorder="1" applyAlignment="1" applyProtection="1">
      <alignment horizontal="center" vertical="center" wrapText="1"/>
      <protection/>
    </xf>
    <xf numFmtId="0" fontId="84" fillId="0" borderId="39" xfId="0" applyFont="1" applyBorder="1" applyAlignment="1" applyProtection="1">
      <alignment vertical="center"/>
      <protection/>
    </xf>
    <xf numFmtId="0" fontId="68" fillId="0" borderId="39" xfId="0" applyFont="1" applyBorder="1" applyAlignment="1" applyProtection="1">
      <alignment horizontal="center" vertical="center" wrapText="1"/>
      <protection/>
    </xf>
    <xf numFmtId="0" fontId="29" fillId="0" borderId="39" xfId="0" applyFont="1" applyBorder="1" applyAlignment="1" applyProtection="1">
      <alignment horizontal="center" vertical="center" wrapText="1"/>
      <protection/>
    </xf>
    <xf numFmtId="0" fontId="29" fillId="0" borderId="40" xfId="0" applyFont="1" applyBorder="1" applyAlignment="1" applyProtection="1">
      <alignment horizontal="center" vertical="center" wrapText="1"/>
      <protection/>
    </xf>
    <xf numFmtId="0" fontId="89" fillId="0" borderId="36" xfId="0" applyFont="1" applyBorder="1" applyAlignment="1" applyProtection="1">
      <alignment horizontal="left" vertical="center" indent="1"/>
      <protection/>
    </xf>
    <xf numFmtId="0" fontId="20" fillId="0" borderId="37" xfId="0" applyFont="1" applyBorder="1" applyAlignment="1" applyProtection="1">
      <alignment vertical="center"/>
      <protection/>
    </xf>
    <xf numFmtId="0" fontId="73" fillId="0" borderId="39" xfId="0" applyFont="1" applyBorder="1" applyAlignment="1" applyProtection="1">
      <alignment vertical="center"/>
      <protection/>
    </xf>
    <xf numFmtId="0" fontId="41" fillId="40" borderId="14" xfId="52" applyFont="1" applyFill="1" applyBorder="1" applyAlignment="1" applyProtection="1">
      <alignment horizontal="right" vertical="center" wrapText="1"/>
      <protection/>
    </xf>
    <xf numFmtId="3" fontId="92" fillId="40" borderId="14" xfId="0" applyNumberFormat="1" applyFont="1" applyFill="1" applyBorder="1" applyAlignment="1" applyProtection="1">
      <alignment horizontal="right" vertical="center" wrapText="1"/>
      <protection/>
    </xf>
    <xf numFmtId="0" fontId="41" fillId="41" borderId="14" xfId="52" applyFont="1" applyFill="1" applyBorder="1" applyAlignment="1" applyProtection="1">
      <alignment horizontal="left" vertical="center"/>
      <protection/>
    </xf>
    <xf numFmtId="3" fontId="93" fillId="41" borderId="14" xfId="0" applyNumberFormat="1" applyFont="1" applyFill="1" applyBorder="1" applyAlignment="1" applyProtection="1">
      <alignment vertical="center"/>
      <protection locked="0"/>
    </xf>
    <xf numFmtId="1" fontId="41" fillId="40" borderId="14" xfId="52" applyNumberFormat="1" applyFont="1" applyFill="1" applyBorder="1" applyAlignment="1" applyProtection="1">
      <alignment horizontal="right" vertical="center"/>
      <protection/>
    </xf>
    <xf numFmtId="3" fontId="92" fillId="40" borderId="14" xfId="0" applyNumberFormat="1" applyFont="1" applyFill="1" applyBorder="1" applyAlignment="1" applyProtection="1">
      <alignment vertical="center"/>
      <protection/>
    </xf>
    <xf numFmtId="0" fontId="41" fillId="40" borderId="20" xfId="0" applyFont="1" applyFill="1" applyBorder="1" applyAlignment="1" applyProtection="1">
      <alignment horizontal="right" vertical="center"/>
      <protection/>
    </xf>
    <xf numFmtId="0" fontId="65" fillId="40" borderId="14" xfId="0" applyFont="1" applyFill="1" applyBorder="1" applyAlignment="1" applyProtection="1">
      <alignment horizontal="right" vertical="center"/>
      <protection/>
    </xf>
    <xf numFmtId="0" fontId="41" fillId="40" borderId="14" xfId="0" applyFont="1" applyFill="1" applyBorder="1" applyAlignment="1" applyProtection="1">
      <alignment horizontal="right" vertical="center"/>
      <protection/>
    </xf>
    <xf numFmtId="3" fontId="95" fillId="0" borderId="37" xfId="0" applyNumberFormat="1" applyFont="1" applyFill="1" applyBorder="1" applyAlignment="1" applyProtection="1">
      <alignment horizontal="center" vertical="center"/>
      <protection/>
    </xf>
    <xf numFmtId="3" fontId="42" fillId="0" borderId="37" xfId="0" applyNumberFormat="1" applyFont="1" applyFill="1" applyBorder="1" applyAlignment="1" applyProtection="1">
      <alignment horizontal="center" vertical="center"/>
      <protection/>
    </xf>
    <xf numFmtId="0" fontId="98" fillId="0" borderId="36" xfId="0" applyFont="1" applyFill="1" applyBorder="1" applyAlignment="1" applyProtection="1">
      <alignment vertical="center"/>
      <protection/>
    </xf>
    <xf numFmtId="0" fontId="19" fillId="0" borderId="37" xfId="0" applyFont="1" applyFill="1" applyBorder="1" applyAlignment="1" applyProtection="1">
      <alignment horizontal="center" vertical="center" wrapText="1"/>
      <protection/>
    </xf>
    <xf numFmtId="0" fontId="43" fillId="0" borderId="37" xfId="0" applyFont="1" applyFill="1" applyBorder="1" applyAlignment="1" applyProtection="1">
      <alignment horizontal="center" vertical="center" wrapText="1"/>
      <protection locked="0"/>
    </xf>
    <xf numFmtId="0" fontId="43" fillId="0" borderId="37" xfId="0" applyFont="1" applyFill="1" applyBorder="1" applyAlignment="1" applyProtection="1">
      <alignment horizontal="right" vertical="center"/>
      <protection/>
    </xf>
    <xf numFmtId="0" fontId="42" fillId="0" borderId="37" xfId="0" applyFont="1" applyFill="1" applyBorder="1" applyAlignment="1" applyProtection="1">
      <alignment vertical="center" wrapText="1"/>
      <protection/>
    </xf>
    <xf numFmtId="0" fontId="43" fillId="0" borderId="37" xfId="0" applyFont="1" applyFill="1" applyBorder="1" applyAlignment="1" applyProtection="1">
      <alignment horizontal="center" vertical="center" wrapText="1"/>
      <protection/>
    </xf>
    <xf numFmtId="0" fontId="66" fillId="35" borderId="37" xfId="0" applyFont="1" applyFill="1" applyBorder="1" applyAlignment="1" applyProtection="1">
      <alignment horizontal="left" vertical="center" wrapText="1"/>
      <protection locked="0"/>
    </xf>
    <xf numFmtId="0" fontId="56" fillId="35" borderId="37" xfId="0" applyFont="1" applyFill="1" applyBorder="1" applyAlignment="1" applyProtection="1">
      <alignment vertical="center" wrapText="1"/>
      <protection locked="0"/>
    </xf>
    <xf numFmtId="0" fontId="56" fillId="35" borderId="37" xfId="0" applyNumberFormat="1" applyFont="1" applyFill="1" applyBorder="1" applyAlignment="1" applyProtection="1">
      <alignment vertical="center" wrapText="1"/>
      <protection locked="0"/>
    </xf>
    <xf numFmtId="0" fontId="1" fillId="0" borderId="36" xfId="0" applyFont="1" applyFill="1" applyBorder="1" applyAlignment="1" applyProtection="1">
      <alignment vertical="center"/>
      <protection/>
    </xf>
    <xf numFmtId="0" fontId="22" fillId="0" borderId="37" xfId="0" applyFont="1" applyBorder="1" applyAlignment="1" applyProtection="1">
      <alignment horizontal="center" vertical="center"/>
      <protection locked="0"/>
    </xf>
    <xf numFmtId="0" fontId="56" fillId="0" borderId="36" xfId="0" applyFont="1" applyFill="1" applyBorder="1" applyAlignment="1" applyProtection="1">
      <alignment horizontal="justify" vertical="center" wrapText="1"/>
      <protection locked="0"/>
    </xf>
    <xf numFmtId="0" fontId="56" fillId="0" borderId="37" xfId="0" applyFont="1" applyFill="1" applyBorder="1" applyAlignment="1" applyProtection="1">
      <alignment horizontal="justify" vertical="center" wrapText="1"/>
      <protection locked="0"/>
    </xf>
    <xf numFmtId="0" fontId="20" fillId="0" borderId="36" xfId="0" applyFont="1" applyFill="1" applyBorder="1" applyAlignment="1" applyProtection="1">
      <alignment vertical="center"/>
      <protection/>
    </xf>
    <xf numFmtId="0" fontId="105" fillId="0" borderId="37" xfId="0" applyFont="1" applyFill="1" applyBorder="1" applyAlignment="1" applyProtection="1">
      <alignment horizontal="center" vertical="center"/>
      <protection/>
    </xf>
    <xf numFmtId="0" fontId="1" fillId="0" borderId="37" xfId="0" applyFont="1" applyFill="1" applyBorder="1" applyAlignment="1" applyProtection="1">
      <alignment vertical="center"/>
      <protection/>
    </xf>
    <xf numFmtId="0" fontId="56" fillId="0" borderId="36" xfId="0" applyFont="1" applyFill="1" applyBorder="1" applyAlignment="1" applyProtection="1">
      <alignment horizontal="justify" vertical="center" wrapText="1"/>
      <protection/>
    </xf>
    <xf numFmtId="0" fontId="56" fillId="0" borderId="37" xfId="0" applyFont="1" applyFill="1" applyBorder="1" applyAlignment="1" applyProtection="1">
      <alignment horizontal="justify" vertical="center" wrapText="1"/>
      <protection/>
    </xf>
    <xf numFmtId="0" fontId="1" fillId="0" borderId="37" xfId="0" applyFont="1" applyFill="1" applyBorder="1" applyAlignment="1" applyProtection="1">
      <alignment vertical="center" wrapText="1"/>
      <protection/>
    </xf>
    <xf numFmtId="0" fontId="20" fillId="0" borderId="37" xfId="0" applyFont="1" applyFill="1" applyBorder="1" applyAlignment="1" applyProtection="1">
      <alignment vertical="center"/>
      <protection/>
    </xf>
    <xf numFmtId="0" fontId="108" fillId="0" borderId="37" xfId="0" applyFont="1" applyFill="1" applyBorder="1" applyAlignment="1" applyProtection="1">
      <alignment vertical="center"/>
      <protection/>
    </xf>
    <xf numFmtId="0" fontId="43" fillId="0" borderId="38" xfId="0" applyFont="1" applyFill="1" applyBorder="1" applyAlignment="1" applyProtection="1">
      <alignment vertical="center"/>
      <protection/>
    </xf>
    <xf numFmtId="0" fontId="22" fillId="0" borderId="39" xfId="0" applyFont="1" applyFill="1" applyBorder="1" applyAlignment="1" applyProtection="1">
      <alignment vertical="center"/>
      <protection/>
    </xf>
    <xf numFmtId="0" fontId="43" fillId="0" borderId="39" xfId="0" applyFont="1" applyFill="1" applyBorder="1" applyAlignment="1" applyProtection="1">
      <alignment vertical="center"/>
      <protection/>
    </xf>
    <xf numFmtId="0" fontId="43" fillId="0" borderId="40" xfId="0" applyFont="1" applyFill="1" applyBorder="1" applyAlignment="1" applyProtection="1">
      <alignment vertical="center"/>
      <protection/>
    </xf>
    <xf numFmtId="0" fontId="1" fillId="0" borderId="36" xfId="0" applyFont="1" applyBorder="1" applyAlignment="1" applyProtection="1">
      <alignment vertical="center"/>
      <protection/>
    </xf>
    <xf numFmtId="0" fontId="111" fillId="0" borderId="36" xfId="0" applyFont="1" applyFill="1" applyBorder="1" applyAlignment="1" applyProtection="1">
      <alignment horizontal="center" vertical="center"/>
      <protection/>
    </xf>
    <xf numFmtId="0" fontId="110" fillId="0" borderId="37" xfId="0" applyFont="1" applyFill="1" applyBorder="1" applyAlignment="1">
      <alignment horizontal="left" vertical="center"/>
    </xf>
    <xf numFmtId="0" fontId="61" fillId="0" borderId="36" xfId="0" applyFont="1" applyBorder="1" applyAlignment="1">
      <alignment vertical="center"/>
    </xf>
    <xf numFmtId="0" fontId="5" fillId="0" borderId="37" xfId="0" applyFont="1" applyBorder="1" applyAlignment="1">
      <alignment vertical="center" wrapText="1"/>
    </xf>
    <xf numFmtId="0" fontId="112" fillId="0" borderId="37" xfId="0" applyFont="1" applyFill="1" applyBorder="1" applyAlignment="1">
      <alignment vertical="center"/>
    </xf>
    <xf numFmtId="0" fontId="100" fillId="0" borderId="37" xfId="0" applyFont="1" applyFill="1" applyBorder="1" applyAlignment="1" applyProtection="1">
      <alignment horizontal="right" vertical="center"/>
      <protection/>
    </xf>
    <xf numFmtId="0" fontId="19" fillId="0" borderId="36" xfId="0" applyFont="1" applyFill="1" applyBorder="1" applyAlignment="1">
      <alignment horizontal="center" vertical="center"/>
    </xf>
    <xf numFmtId="0" fontId="113" fillId="0" borderId="37" xfId="0" applyFont="1" applyFill="1" applyBorder="1" applyAlignment="1">
      <alignment horizontal="center" vertical="center"/>
    </xf>
    <xf numFmtId="3" fontId="100" fillId="0" borderId="37" xfId="0" applyNumberFormat="1" applyFont="1" applyFill="1" applyBorder="1" applyAlignment="1" applyProtection="1">
      <alignment horizontal="center" vertical="center"/>
      <protection/>
    </xf>
    <xf numFmtId="0" fontId="22" fillId="0" borderId="36" xfId="0" applyFont="1" applyBorder="1" applyAlignment="1" applyProtection="1">
      <alignment vertical="center"/>
      <protection/>
    </xf>
    <xf numFmtId="3" fontId="61" fillId="0" borderId="37" xfId="0" applyNumberFormat="1" applyFont="1" applyFill="1" applyBorder="1" applyAlignment="1" applyProtection="1">
      <alignment horizontal="center" vertical="center"/>
      <protection/>
    </xf>
    <xf numFmtId="0" fontId="22" fillId="0" borderId="36" xfId="0" applyFont="1" applyFill="1" applyBorder="1" applyAlignment="1" applyProtection="1">
      <alignment vertical="center"/>
      <protection/>
    </xf>
    <xf numFmtId="0" fontId="22" fillId="0" borderId="37" xfId="0" applyFont="1" applyFill="1" applyBorder="1" applyAlignment="1" applyProtection="1">
      <alignment vertical="center"/>
      <protection/>
    </xf>
    <xf numFmtId="0" fontId="56" fillId="0" borderId="36" xfId="0" applyFont="1" applyFill="1" applyBorder="1" applyAlignment="1" applyProtection="1">
      <alignment vertical="center"/>
      <protection/>
    </xf>
    <xf numFmtId="0" fontId="116" fillId="0" borderId="37" xfId="0" applyFont="1" applyBorder="1" applyAlignment="1">
      <alignment vertical="center"/>
    </xf>
    <xf numFmtId="3" fontId="22" fillId="0" borderId="37" xfId="0" applyNumberFormat="1" applyFont="1" applyFill="1" applyBorder="1" applyAlignment="1" applyProtection="1">
      <alignment horizontal="center" vertical="center"/>
      <protection/>
    </xf>
    <xf numFmtId="0" fontId="22" fillId="0" borderId="37" xfId="0" applyFont="1" applyFill="1" applyBorder="1" applyAlignment="1" applyProtection="1">
      <alignment horizontal="center" vertical="center"/>
      <protection/>
    </xf>
    <xf numFmtId="0" fontId="25" fillId="0" borderId="37" xfId="0" applyFont="1" applyBorder="1" applyAlignment="1">
      <alignment vertical="center"/>
    </xf>
    <xf numFmtId="0" fontId="118" fillId="0" borderId="36" xfId="0" applyFont="1" applyFill="1" applyBorder="1" applyAlignment="1" applyProtection="1">
      <alignment horizontal="center" vertical="center"/>
      <protection/>
    </xf>
    <xf numFmtId="0" fontId="119" fillId="0" borderId="37" xfId="0" applyFont="1" applyFill="1" applyBorder="1" applyAlignment="1" applyProtection="1">
      <alignment horizontal="center" vertical="center"/>
      <protection/>
    </xf>
    <xf numFmtId="0" fontId="61" fillId="0" borderId="37" xfId="0" applyFont="1" applyFill="1" applyBorder="1" applyAlignment="1" applyProtection="1">
      <alignment horizontal="center" vertical="center"/>
      <protection/>
    </xf>
    <xf numFmtId="0" fontId="1" fillId="0" borderId="37" xfId="0" applyFont="1" applyBorder="1" applyAlignment="1" applyProtection="1">
      <alignment vertical="center"/>
      <protection/>
    </xf>
    <xf numFmtId="0" fontId="110" fillId="0" borderId="37" xfId="0" applyFont="1" applyFill="1" applyBorder="1" applyAlignment="1">
      <alignment vertical="center"/>
    </xf>
    <xf numFmtId="0" fontId="19" fillId="0" borderId="36" xfId="0" applyFont="1" applyBorder="1" applyAlignment="1">
      <alignment horizontal="center" vertical="center" wrapText="1"/>
    </xf>
    <xf numFmtId="0" fontId="5" fillId="0" borderId="37" xfId="0" applyFont="1" applyBorder="1" applyAlignment="1">
      <alignment horizontal="center"/>
    </xf>
    <xf numFmtId="0" fontId="19" fillId="0" borderId="41"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8" xfId="0" applyFont="1" applyBorder="1" applyAlignment="1">
      <alignment horizontal="center" vertical="center" wrapText="1"/>
    </xf>
    <xf numFmtId="0" fontId="136" fillId="0" borderId="41" xfId="0" applyFont="1" applyBorder="1" applyAlignment="1">
      <alignment horizontal="center" vertical="center"/>
    </xf>
    <xf numFmtId="0" fontId="136" fillId="0" borderId="42" xfId="0" applyFont="1" applyBorder="1" applyAlignment="1">
      <alignment horizontal="center" vertical="center"/>
    </xf>
    <xf numFmtId="0" fontId="19" fillId="0" borderId="42" xfId="0" applyFont="1" applyBorder="1" applyAlignment="1" applyProtection="1">
      <alignment horizontal="center" vertical="center" wrapText="1"/>
      <protection locked="0"/>
    </xf>
    <xf numFmtId="0" fontId="51" fillId="42" borderId="37" xfId="0" applyFont="1" applyFill="1" applyBorder="1" applyAlignment="1">
      <alignment horizontal="right" vertical="center"/>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21" fillId="0" borderId="39" xfId="0" applyFont="1" applyBorder="1" applyAlignment="1" applyProtection="1">
      <alignment vertical="center"/>
      <protection/>
    </xf>
    <xf numFmtId="0" fontId="0" fillId="0" borderId="40" xfId="0" applyBorder="1" applyAlignment="1" applyProtection="1">
      <alignment vertical="center"/>
      <protection/>
    </xf>
    <xf numFmtId="0" fontId="125" fillId="0" borderId="37" xfId="0" applyFont="1" applyBorder="1" applyAlignment="1">
      <alignment horizontal="center" vertical="center"/>
    </xf>
    <xf numFmtId="0" fontId="110" fillId="0" borderId="36" xfId="0" applyFont="1" applyFill="1" applyBorder="1" applyAlignment="1" applyProtection="1">
      <alignment horizontal="center" vertical="center"/>
      <protection/>
    </xf>
    <xf numFmtId="0" fontId="0" fillId="0" borderId="37" xfId="0" applyFill="1" applyBorder="1" applyAlignment="1">
      <alignment vertical="center"/>
    </xf>
    <xf numFmtId="0" fontId="126" fillId="0" borderId="36" xfId="0" applyFont="1" applyFill="1" applyBorder="1" applyAlignment="1" applyProtection="1">
      <alignment horizontal="center" vertical="center"/>
      <protection/>
    </xf>
    <xf numFmtId="0" fontId="64" fillId="0" borderId="37" xfId="0" applyFont="1" applyFill="1" applyBorder="1" applyAlignment="1">
      <alignment horizontal="center" vertical="center"/>
    </xf>
    <xf numFmtId="0" fontId="1" fillId="0" borderId="37" xfId="0" applyFont="1" applyBorder="1" applyAlignment="1">
      <alignment vertical="center"/>
    </xf>
    <xf numFmtId="0" fontId="20" fillId="0" borderId="36" xfId="0" applyFont="1" applyBorder="1" applyAlignment="1" applyProtection="1">
      <alignment vertical="center"/>
      <protection/>
    </xf>
    <xf numFmtId="0" fontId="20" fillId="0" borderId="37" xfId="0" applyFont="1" applyBorder="1" applyAlignment="1">
      <alignment vertical="center"/>
    </xf>
    <xf numFmtId="0" fontId="43" fillId="0" borderId="37" xfId="0" applyFont="1" applyBorder="1" applyAlignment="1" applyProtection="1">
      <alignment horizontal="center" vertical="center"/>
      <protection/>
    </xf>
    <xf numFmtId="0" fontId="0" fillId="0" borderId="37" xfId="0" applyBorder="1" applyAlignment="1">
      <alignment horizontal="justify" vertical="center" wrapText="1"/>
    </xf>
    <xf numFmtId="0" fontId="43" fillId="0" borderId="36" xfId="0" applyFont="1" applyBorder="1" applyAlignment="1">
      <alignment/>
    </xf>
    <xf numFmtId="0" fontId="43" fillId="0" borderId="37" xfId="0" applyFont="1" applyBorder="1" applyAlignment="1">
      <alignment/>
    </xf>
    <xf numFmtId="0" fontId="23" fillId="0" borderId="36" xfId="0" applyFont="1" applyBorder="1" applyAlignment="1" applyProtection="1">
      <alignment horizontal="center" vertical="center"/>
      <protection/>
    </xf>
    <xf numFmtId="0" fontId="53" fillId="0" borderId="37" xfId="0" applyFont="1" applyBorder="1" applyAlignment="1" applyProtection="1">
      <alignment vertical="center"/>
      <protection/>
    </xf>
    <xf numFmtId="0" fontId="91" fillId="0" borderId="36" xfId="0" applyFont="1" applyBorder="1" applyAlignment="1" applyProtection="1">
      <alignment vertical="center"/>
      <protection/>
    </xf>
    <xf numFmtId="0" fontId="91" fillId="0" borderId="37" xfId="0" applyFont="1" applyBorder="1" applyAlignment="1" applyProtection="1">
      <alignment vertical="center"/>
      <protection/>
    </xf>
    <xf numFmtId="0" fontId="43" fillId="0" borderId="36" xfId="0" applyFont="1" applyBorder="1" applyAlignment="1">
      <alignment vertical="center"/>
    </xf>
    <xf numFmtId="0" fontId="43" fillId="0" borderId="43" xfId="0" applyFont="1" applyBorder="1" applyAlignment="1">
      <alignment vertical="center"/>
    </xf>
    <xf numFmtId="0" fontId="0" fillId="0" borderId="37" xfId="0" applyBorder="1" applyAlignment="1">
      <alignment vertical="center"/>
    </xf>
    <xf numFmtId="0" fontId="64" fillId="0" borderId="36" xfId="0" applyFont="1" applyBorder="1" applyAlignment="1">
      <alignment horizontal="left" vertical="center" indent="1"/>
    </xf>
    <xf numFmtId="0" fontId="26" fillId="0" borderId="32" xfId="0" applyFont="1" applyBorder="1" applyAlignment="1" applyProtection="1">
      <alignment horizontal="center" vertical="center"/>
      <protection/>
    </xf>
    <xf numFmtId="0" fontId="26" fillId="0" borderId="44" xfId="0" applyFont="1" applyBorder="1" applyAlignment="1" applyProtection="1">
      <alignment horizontal="center" vertical="center"/>
      <protection/>
    </xf>
    <xf numFmtId="0" fontId="23" fillId="0" borderId="13" xfId="0" applyFont="1" applyBorder="1" applyAlignment="1" applyProtection="1">
      <alignment horizontal="center" vertical="center" wrapText="1"/>
      <protection locked="0"/>
    </xf>
    <xf numFmtId="0" fontId="4" fillId="42" borderId="45" xfId="0" applyFont="1" applyFill="1" applyBorder="1" applyAlignment="1" applyProtection="1">
      <alignment horizontal="center" vertical="center"/>
      <protection/>
    </xf>
    <xf numFmtId="0" fontId="4" fillId="42" borderId="46" xfId="0" applyFont="1" applyFill="1" applyBorder="1" applyAlignment="1" applyProtection="1">
      <alignment horizontal="center" vertical="center"/>
      <protection/>
    </xf>
    <xf numFmtId="0" fontId="4" fillId="42" borderId="47" xfId="0" applyFont="1" applyFill="1" applyBorder="1" applyAlignment="1" applyProtection="1">
      <alignment horizontal="center" vertical="center"/>
      <protection/>
    </xf>
    <xf numFmtId="0" fontId="4" fillId="42" borderId="48" xfId="0" applyFont="1" applyFill="1" applyBorder="1" applyAlignment="1" applyProtection="1">
      <alignment horizontal="center" vertical="center"/>
      <protection/>
    </xf>
    <xf numFmtId="0" fontId="4" fillId="42" borderId="49" xfId="0" applyFont="1" applyFill="1" applyBorder="1" applyAlignment="1" applyProtection="1">
      <alignment horizontal="center" vertical="center"/>
      <protection/>
    </xf>
    <xf numFmtId="0" fontId="4" fillId="42" borderId="50" xfId="0" applyFont="1" applyFill="1" applyBorder="1" applyAlignment="1" applyProtection="1">
      <alignment horizontal="center" vertical="center"/>
      <protection/>
    </xf>
    <xf numFmtId="0" fontId="9" fillId="42" borderId="48" xfId="0" applyFont="1" applyFill="1" applyBorder="1" applyAlignment="1" applyProtection="1">
      <alignment horizontal="center" vertical="center"/>
      <protection/>
    </xf>
    <xf numFmtId="0" fontId="9" fillId="42" borderId="49" xfId="0" applyFont="1" applyFill="1" applyBorder="1" applyAlignment="1" applyProtection="1">
      <alignment horizontal="center" vertical="center"/>
      <protection/>
    </xf>
    <xf numFmtId="0" fontId="9" fillId="42" borderId="50" xfId="0" applyFont="1" applyFill="1" applyBorder="1" applyAlignment="1" applyProtection="1">
      <alignment horizontal="center" vertical="center"/>
      <protection/>
    </xf>
    <xf numFmtId="14" fontId="23" fillId="0" borderId="13" xfId="0" applyNumberFormat="1" applyFont="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6" fillId="42" borderId="41" xfId="0" applyFont="1" applyFill="1" applyBorder="1" applyAlignment="1" applyProtection="1">
      <alignment horizontal="center" vertical="center"/>
      <protection/>
    </xf>
    <xf numFmtId="0" fontId="6" fillId="42" borderId="51" xfId="0" applyFont="1" applyFill="1" applyBorder="1" applyAlignment="1" applyProtection="1">
      <alignment horizontal="center" vertical="center"/>
      <protection/>
    </xf>
    <xf numFmtId="0" fontId="6" fillId="42" borderId="52" xfId="0" applyFont="1" applyFill="1" applyBorder="1" applyAlignment="1" applyProtection="1">
      <alignment horizontal="center" vertical="center"/>
      <protection/>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4" fillId="42" borderId="48" xfId="0" applyFont="1" applyFill="1" applyBorder="1" applyAlignment="1" applyProtection="1">
      <alignment horizontal="center" vertical="center"/>
      <protection/>
    </xf>
    <xf numFmtId="0" fontId="14" fillId="42" borderId="49" xfId="0" applyFont="1" applyFill="1" applyBorder="1" applyAlignment="1" applyProtection="1">
      <alignment horizontal="center" vertical="center"/>
      <protection/>
    </xf>
    <xf numFmtId="0" fontId="14" fillId="42" borderId="50" xfId="0" applyFont="1" applyFill="1" applyBorder="1" applyAlignment="1" applyProtection="1">
      <alignment horizontal="center" vertical="center"/>
      <protection/>
    </xf>
    <xf numFmtId="0" fontId="59" fillId="0" borderId="0" xfId="0" applyFont="1" applyBorder="1" applyAlignment="1" applyProtection="1">
      <alignment horizontal="center" vertical="center"/>
      <protection/>
    </xf>
    <xf numFmtId="0" fontId="53" fillId="0" borderId="0" xfId="0" applyFont="1" applyBorder="1" applyAlignment="1" applyProtection="1">
      <alignment horizontal="justify" vertical="center" wrapText="1"/>
      <protection/>
    </xf>
    <xf numFmtId="0" fontId="68" fillId="0" borderId="53" xfId="0" applyFont="1" applyBorder="1" applyAlignment="1" applyProtection="1">
      <alignment horizontal="center" vertical="center" wrapText="1"/>
      <protection/>
    </xf>
    <xf numFmtId="0" fontId="68" fillId="0" borderId="54" xfId="0" applyFont="1" applyBorder="1" applyAlignment="1" applyProtection="1">
      <alignment horizontal="center" vertical="center" wrapText="1"/>
      <protection/>
    </xf>
    <xf numFmtId="0" fontId="68" fillId="0" borderId="55" xfId="0" applyFont="1" applyBorder="1" applyAlignment="1" applyProtection="1">
      <alignment horizontal="center" vertical="center" wrapText="1"/>
      <protection/>
    </xf>
    <xf numFmtId="0" fontId="47" fillId="42" borderId="0" xfId="0" applyFont="1" applyFill="1" applyBorder="1" applyAlignment="1" applyProtection="1">
      <alignment horizontal="center" vertical="center"/>
      <protection/>
    </xf>
    <xf numFmtId="0" fontId="47" fillId="42" borderId="37" xfId="0" applyFont="1" applyFill="1" applyBorder="1" applyAlignment="1" applyProtection="1">
      <alignment horizontal="center" vertical="center"/>
      <protection/>
    </xf>
    <xf numFmtId="0" fontId="54" fillId="42" borderId="56" xfId="0" applyFont="1" applyFill="1" applyBorder="1" applyAlignment="1" applyProtection="1">
      <alignment horizontal="center" vertical="center"/>
      <protection/>
    </xf>
    <xf numFmtId="0" fontId="54" fillId="42" borderId="49" xfId="0" applyFont="1" applyFill="1" applyBorder="1" applyAlignment="1" applyProtection="1">
      <alignment horizontal="center" vertical="center"/>
      <protection/>
    </xf>
    <xf numFmtId="0" fontId="54" fillId="42" borderId="50" xfId="0" applyFont="1" applyFill="1" applyBorder="1" applyAlignment="1" applyProtection="1">
      <alignment horizontal="center" vertical="center"/>
      <protection/>
    </xf>
    <xf numFmtId="0" fontId="58" fillId="0" borderId="36" xfId="0" applyFont="1" applyBorder="1" applyAlignment="1" applyProtection="1">
      <alignment horizontal="center" vertical="center" wrapText="1"/>
      <protection/>
    </xf>
    <xf numFmtId="0" fontId="58" fillId="0" borderId="44" xfId="0" applyFont="1" applyBorder="1" applyAlignment="1" applyProtection="1">
      <alignment horizontal="center" vertical="center" wrapText="1"/>
      <protection/>
    </xf>
    <xf numFmtId="0" fontId="53" fillId="0" borderId="13" xfId="0" applyFont="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53" fillId="0" borderId="13" xfId="0" applyFont="1" applyBorder="1" applyAlignment="1" applyProtection="1">
      <alignment horizontal="center" vertical="center"/>
      <protection locked="0"/>
    </xf>
    <xf numFmtId="0" fontId="44" fillId="0" borderId="53" xfId="0" applyFont="1" applyFill="1" applyBorder="1" applyAlignment="1" applyProtection="1">
      <alignment horizontal="center" vertical="center"/>
      <protection/>
    </xf>
    <xf numFmtId="0" fontId="44" fillId="0" borderId="54" xfId="0" applyFont="1" applyFill="1" applyBorder="1" applyAlignment="1" applyProtection="1">
      <alignment horizontal="center" vertical="center"/>
      <protection/>
    </xf>
    <xf numFmtId="0" fontId="44" fillId="0" borderId="55" xfId="0" applyFont="1" applyFill="1" applyBorder="1" applyAlignment="1" applyProtection="1">
      <alignment horizontal="center" vertical="center"/>
      <protection/>
    </xf>
    <xf numFmtId="0" fontId="47" fillId="42" borderId="36" xfId="0" applyFont="1" applyFill="1" applyBorder="1" applyAlignment="1" applyProtection="1">
      <alignment horizontal="center" vertical="center"/>
      <protection/>
    </xf>
    <xf numFmtId="0" fontId="47" fillId="42" borderId="44" xfId="0" applyFont="1" applyFill="1" applyBorder="1" applyAlignment="1" applyProtection="1">
      <alignment horizontal="center" vertical="center"/>
      <protection/>
    </xf>
    <xf numFmtId="0" fontId="51" fillId="42" borderId="56" xfId="0" applyFont="1" applyFill="1" applyBorder="1" applyAlignment="1" applyProtection="1">
      <alignment horizontal="center" vertical="center"/>
      <protection/>
    </xf>
    <xf numFmtId="0" fontId="51" fillId="42" borderId="49" xfId="0" applyFont="1" applyFill="1" applyBorder="1" applyAlignment="1" applyProtection="1">
      <alignment horizontal="center" vertical="center"/>
      <protection/>
    </xf>
    <xf numFmtId="0" fontId="51" fillId="42" borderId="50" xfId="0" applyFont="1" applyFill="1" applyBorder="1" applyAlignment="1" applyProtection="1">
      <alignment horizontal="center" vertical="center"/>
      <protection/>
    </xf>
    <xf numFmtId="0" fontId="22" fillId="0" borderId="19" xfId="0" applyFont="1" applyBorder="1" applyAlignment="1" applyProtection="1">
      <alignment horizontal="left" vertical="center" wrapText="1"/>
      <protection/>
    </xf>
    <xf numFmtId="0" fontId="53" fillId="0" borderId="13" xfId="0" applyFont="1" applyBorder="1" applyAlignment="1">
      <alignment horizontal="center" vertical="center" wrapText="1"/>
    </xf>
    <xf numFmtId="0" fontId="23" fillId="0" borderId="13" xfId="0" applyFont="1" applyFill="1" applyBorder="1" applyAlignment="1" applyProtection="1">
      <alignment horizontal="center" vertical="center" wrapText="1"/>
      <protection/>
    </xf>
    <xf numFmtId="0" fontId="70" fillId="42" borderId="41" xfId="0" applyFont="1" applyFill="1" applyBorder="1" applyAlignment="1" applyProtection="1">
      <alignment horizontal="center" vertical="center"/>
      <protection/>
    </xf>
    <xf numFmtId="0" fontId="70" fillId="42" borderId="51" xfId="0" applyFont="1" applyFill="1" applyBorder="1" applyAlignment="1" applyProtection="1">
      <alignment horizontal="center" vertical="center"/>
      <protection/>
    </xf>
    <xf numFmtId="0" fontId="70" fillId="42" borderId="52" xfId="0" applyFont="1" applyFill="1" applyBorder="1" applyAlignment="1" applyProtection="1">
      <alignment horizontal="center" vertical="center"/>
      <protection/>
    </xf>
    <xf numFmtId="0" fontId="113" fillId="0" borderId="0" xfId="0" applyFont="1" applyBorder="1" applyAlignment="1" applyProtection="1">
      <alignment horizontal="right" vertical="center"/>
      <protection/>
    </xf>
    <xf numFmtId="0" fontId="71" fillId="0" borderId="53" xfId="0" applyFont="1" applyFill="1" applyBorder="1" applyAlignment="1" applyProtection="1">
      <alignment horizontal="center" vertical="center" wrapText="1"/>
      <protection/>
    </xf>
    <xf numFmtId="0" fontId="71" fillId="0" borderId="54" xfId="0" applyFont="1" applyFill="1" applyBorder="1" applyAlignment="1" applyProtection="1">
      <alignment horizontal="center" vertical="center" wrapText="1"/>
      <protection/>
    </xf>
    <xf numFmtId="0" fontId="71" fillId="0" borderId="55" xfId="0" applyFont="1" applyFill="1" applyBorder="1" applyAlignment="1" applyProtection="1">
      <alignment horizontal="center" vertical="center" wrapText="1"/>
      <protection/>
    </xf>
    <xf numFmtId="0" fontId="41" fillId="0" borderId="14" xfId="0" applyFont="1" applyBorder="1" applyAlignment="1" applyProtection="1">
      <alignment horizontal="center" vertical="center" textRotation="90" wrapText="1"/>
      <protection/>
    </xf>
    <xf numFmtId="0" fontId="41" fillId="0" borderId="14" xfId="0" applyFont="1" applyFill="1" applyBorder="1" applyAlignment="1" applyProtection="1">
      <alignment horizontal="center" vertical="center" textRotation="90" wrapText="1"/>
      <protection/>
    </xf>
    <xf numFmtId="0" fontId="41" fillId="0" borderId="16" xfId="0" applyFont="1" applyFill="1" applyBorder="1" applyAlignment="1" applyProtection="1">
      <alignment horizontal="center" vertical="center" textRotation="90" wrapText="1"/>
      <protection/>
    </xf>
    <xf numFmtId="0" fontId="20" fillId="0" borderId="36"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89" fillId="0" borderId="0" xfId="0" applyFont="1" applyBorder="1" applyAlignment="1" applyProtection="1">
      <alignment horizontal="left" vertical="center"/>
      <protection/>
    </xf>
    <xf numFmtId="0" fontId="89" fillId="0" borderId="37" xfId="0" applyFont="1" applyBorder="1" applyAlignment="1" applyProtection="1">
      <alignment horizontal="left" vertical="center"/>
      <protection/>
    </xf>
    <xf numFmtId="0" fontId="61" fillId="0" borderId="13" xfId="0" applyFont="1" applyFill="1" applyBorder="1" applyAlignment="1" applyProtection="1">
      <alignment horizontal="center" vertical="center" wrapText="1"/>
      <protection/>
    </xf>
    <xf numFmtId="0" fontId="20" fillId="0" borderId="56" xfId="0" applyFont="1" applyFill="1" applyBorder="1" applyAlignment="1" applyProtection="1">
      <alignment vertical="center"/>
      <protection/>
    </xf>
    <xf numFmtId="0" fontId="20" fillId="0" borderId="49" xfId="0" applyFont="1" applyFill="1" applyBorder="1" applyAlignment="1" applyProtection="1">
      <alignment vertical="center"/>
      <protection/>
    </xf>
    <xf numFmtId="0" fontId="20" fillId="0" borderId="50" xfId="0" applyFont="1" applyFill="1" applyBorder="1" applyAlignment="1" applyProtection="1">
      <alignment vertical="center"/>
      <protection/>
    </xf>
    <xf numFmtId="0" fontId="56" fillId="0" borderId="57" xfId="0" applyFont="1" applyBorder="1" applyAlignment="1" applyProtection="1">
      <alignment horizontal="center" vertical="center" wrapText="1"/>
      <protection/>
    </xf>
    <xf numFmtId="0" fontId="56" fillId="0" borderId="58" xfId="0" applyFont="1" applyBorder="1" applyAlignment="1" applyProtection="1">
      <alignment horizontal="center" vertical="center" wrapText="1"/>
      <protection/>
    </xf>
    <xf numFmtId="0" fontId="94" fillId="0" borderId="0" xfId="0" applyFont="1" applyBorder="1" applyAlignment="1" applyProtection="1">
      <alignment horizontal="right" vertical="center"/>
      <protection/>
    </xf>
    <xf numFmtId="0" fontId="20" fillId="0" borderId="59" xfId="0" applyFont="1" applyBorder="1" applyAlignment="1" applyProtection="1">
      <alignment vertical="center"/>
      <protection/>
    </xf>
    <xf numFmtId="0" fontId="20" fillId="0" borderId="40" xfId="0" applyFont="1" applyBorder="1" applyAlignment="1" applyProtection="1">
      <alignment vertical="center"/>
      <protection/>
    </xf>
    <xf numFmtId="0" fontId="20" fillId="0" borderId="60" xfId="0" applyFont="1" applyBorder="1" applyAlignment="1" applyProtection="1">
      <alignment vertical="center"/>
      <protection/>
    </xf>
    <xf numFmtId="0" fontId="20" fillId="0" borderId="38" xfId="0" applyFont="1" applyBorder="1" applyAlignment="1" applyProtection="1">
      <alignment vertical="center"/>
      <protection/>
    </xf>
    <xf numFmtId="0" fontId="73" fillId="0" borderId="0" xfId="0" applyFont="1" applyBorder="1" applyAlignment="1" applyProtection="1">
      <alignment horizontal="center" vertical="center" wrapText="1"/>
      <protection/>
    </xf>
    <xf numFmtId="0" fontId="73" fillId="0" borderId="37" xfId="0" applyFont="1" applyBorder="1" applyAlignment="1" applyProtection="1">
      <alignment vertical="center"/>
      <protection/>
    </xf>
    <xf numFmtId="0" fontId="19" fillId="0" borderId="61" xfId="0" applyFont="1" applyFill="1" applyBorder="1" applyAlignment="1" applyProtection="1">
      <alignment vertical="center" wrapText="1"/>
      <protection/>
    </xf>
    <xf numFmtId="0" fontId="41" fillId="0" borderId="61" xfId="0" applyFont="1" applyFill="1" applyBorder="1" applyAlignment="1" applyProtection="1">
      <alignment horizontal="center" vertical="center" textRotation="90" wrapText="1"/>
      <protection/>
    </xf>
    <xf numFmtId="0" fontId="36" fillId="0" borderId="53" xfId="0" applyFont="1" applyBorder="1" applyAlignment="1" applyProtection="1">
      <alignment horizontal="center" vertical="center"/>
      <protection/>
    </xf>
    <xf numFmtId="0" fontId="36" fillId="0" borderId="54" xfId="0" applyFont="1" applyBorder="1" applyAlignment="1" applyProtection="1">
      <alignment horizontal="center" vertical="center"/>
      <protection/>
    </xf>
    <xf numFmtId="0" fontId="36" fillId="0" borderId="55" xfId="0" applyFont="1" applyBorder="1" applyAlignment="1" applyProtection="1">
      <alignment horizontal="center" vertical="center"/>
      <protection/>
    </xf>
    <xf numFmtId="0" fontId="20" fillId="0" borderId="53" xfId="0" applyFont="1" applyBorder="1" applyAlignment="1" applyProtection="1">
      <alignment vertical="center"/>
      <protection/>
    </xf>
    <xf numFmtId="0" fontId="20" fillId="0" borderId="54" xfId="0" applyFont="1" applyBorder="1" applyAlignment="1" applyProtection="1">
      <alignment vertical="center"/>
      <protection/>
    </xf>
    <xf numFmtId="0" fontId="20" fillId="0" borderId="55" xfId="0" applyFont="1" applyBorder="1" applyAlignment="1" applyProtection="1">
      <alignment vertical="center"/>
      <protection/>
    </xf>
    <xf numFmtId="0" fontId="86" fillId="42" borderId="36" xfId="0" applyFont="1" applyFill="1" applyBorder="1" applyAlignment="1" applyProtection="1">
      <alignment horizontal="center" vertical="center"/>
      <protection/>
    </xf>
    <xf numFmtId="0" fontId="86" fillId="42" borderId="44" xfId="0" applyFont="1" applyFill="1" applyBorder="1" applyAlignment="1" applyProtection="1">
      <alignment horizontal="center" vertical="center"/>
      <protection/>
    </xf>
    <xf numFmtId="0" fontId="88" fillId="0" borderId="53" xfId="0" applyFont="1" applyFill="1" applyBorder="1" applyAlignment="1" applyProtection="1">
      <alignment horizontal="left" vertical="center" wrapText="1" indent="1"/>
      <protection/>
    </xf>
    <xf numFmtId="0" fontId="88" fillId="0" borderId="54" xfId="0" applyFont="1" applyFill="1" applyBorder="1" applyAlignment="1" applyProtection="1">
      <alignment horizontal="left" vertical="center" wrapText="1" indent="1"/>
      <protection/>
    </xf>
    <xf numFmtId="0" fontId="88" fillId="0" borderId="55" xfId="0" applyFont="1" applyFill="1" applyBorder="1" applyAlignment="1" applyProtection="1">
      <alignment horizontal="left" vertical="center" wrapText="1" indent="1"/>
      <protection/>
    </xf>
    <xf numFmtId="0" fontId="87" fillId="42" borderId="0" xfId="0" applyFont="1" applyFill="1" applyBorder="1" applyAlignment="1" applyProtection="1">
      <alignment horizontal="center" vertical="center"/>
      <protection/>
    </xf>
    <xf numFmtId="0" fontId="0" fillId="43" borderId="0" xfId="0" applyFill="1" applyBorder="1" applyAlignment="1">
      <alignment/>
    </xf>
    <xf numFmtId="0" fontId="0" fillId="43" borderId="37" xfId="0" applyFill="1" applyBorder="1" applyAlignment="1">
      <alignment/>
    </xf>
    <xf numFmtId="0" fontId="22" fillId="0" borderId="13"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wrapText="1"/>
      <protection locked="0"/>
    </xf>
    <xf numFmtId="0" fontId="64" fillId="0" borderId="13" xfId="0" applyFont="1" applyFill="1" applyBorder="1" applyAlignment="1" applyProtection="1">
      <alignment horizontal="center" vertical="center" wrapText="1"/>
      <protection/>
    </xf>
    <xf numFmtId="0" fontId="64" fillId="0" borderId="13" xfId="0" applyFont="1" applyFill="1" applyBorder="1" applyAlignment="1" applyProtection="1">
      <alignment horizontal="center" vertical="center"/>
      <protection/>
    </xf>
    <xf numFmtId="0" fontId="101" fillId="0" borderId="13" xfId="0" applyFont="1" applyFill="1" applyBorder="1" applyAlignment="1" applyProtection="1">
      <alignment horizontal="center" vertical="center" wrapText="1"/>
      <protection/>
    </xf>
    <xf numFmtId="0" fontId="102" fillId="0" borderId="0" xfId="0" applyFont="1" applyFill="1" applyBorder="1" applyAlignment="1" applyProtection="1">
      <alignment vertical="center" wrapText="1"/>
      <protection/>
    </xf>
    <xf numFmtId="0" fontId="113" fillId="0" borderId="62" xfId="0" applyFont="1" applyBorder="1" applyAlignment="1">
      <alignment horizontal="center" vertical="center" wrapText="1"/>
    </xf>
    <xf numFmtId="0" fontId="20" fillId="0" borderId="13" xfId="0" applyFont="1" applyFill="1" applyBorder="1" applyAlignment="1" applyProtection="1">
      <alignment horizontal="justify" vertical="top" wrapText="1"/>
      <protection locked="0"/>
    </xf>
    <xf numFmtId="0" fontId="53" fillId="0" borderId="13" xfId="0" applyFont="1" applyFill="1" applyBorder="1" applyAlignment="1" applyProtection="1">
      <alignment horizontal="center" vertical="center"/>
      <protection locked="0"/>
    </xf>
    <xf numFmtId="0" fontId="61" fillId="0" borderId="63" xfId="0" applyFont="1" applyBorder="1" applyAlignment="1" applyProtection="1">
      <alignment horizontal="center" vertical="center"/>
      <protection/>
    </xf>
    <xf numFmtId="0" fontId="100" fillId="0" borderId="0" xfId="0" applyFont="1" applyBorder="1" applyAlignment="1" applyProtection="1">
      <alignment horizontal="center" vertical="center"/>
      <protection/>
    </xf>
    <xf numFmtId="0" fontId="59" fillId="35" borderId="0" xfId="0" applyFont="1" applyFill="1" applyBorder="1" applyAlignment="1" applyProtection="1">
      <alignment horizontal="left" vertical="center" wrapText="1"/>
      <protection locked="0"/>
    </xf>
    <xf numFmtId="0" fontId="102" fillId="0" borderId="63" xfId="0" applyFont="1" applyFill="1" applyBorder="1" applyAlignment="1" applyProtection="1">
      <alignment vertical="center" wrapText="1"/>
      <protection/>
    </xf>
    <xf numFmtId="0" fontId="51" fillId="42" borderId="56" xfId="0" applyFont="1" applyFill="1" applyBorder="1" applyAlignment="1">
      <alignment horizontal="center" vertical="center"/>
    </xf>
    <xf numFmtId="0" fontId="51" fillId="42" borderId="49" xfId="0" applyFont="1" applyFill="1" applyBorder="1" applyAlignment="1">
      <alignment horizontal="center" vertical="center"/>
    </xf>
    <xf numFmtId="0" fontId="51" fillId="42" borderId="50" xfId="0" applyFont="1" applyFill="1" applyBorder="1" applyAlignment="1">
      <alignment horizontal="center" vertical="center"/>
    </xf>
    <xf numFmtId="0" fontId="30" fillId="0" borderId="0" xfId="0" applyFont="1" applyFill="1" applyBorder="1" applyAlignment="1" applyProtection="1">
      <alignment horizontal="center" vertical="center" wrapText="1"/>
      <protection/>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51" fillId="42" borderId="0" xfId="0" applyFont="1" applyFill="1" applyBorder="1" applyAlignment="1">
      <alignment horizontal="center" vertical="center"/>
    </xf>
    <xf numFmtId="0" fontId="23" fillId="0" borderId="13" xfId="0" applyFont="1" applyFill="1" applyBorder="1" applyAlignment="1" applyProtection="1">
      <alignment horizontal="left" vertical="center" wrapText="1" indent="1"/>
      <protection/>
    </xf>
    <xf numFmtId="0" fontId="51" fillId="42" borderId="37" xfId="0" applyFont="1" applyFill="1" applyBorder="1" applyAlignment="1">
      <alignment horizontal="center" vertical="center"/>
    </xf>
    <xf numFmtId="0" fontId="51" fillId="42" borderId="36" xfId="0" applyFont="1" applyFill="1" applyBorder="1" applyAlignment="1">
      <alignment horizontal="center" vertical="center"/>
    </xf>
    <xf numFmtId="0" fontId="77" fillId="0" borderId="0" xfId="0" applyFont="1" applyFill="1" applyBorder="1" applyAlignment="1" applyProtection="1">
      <alignment horizontal="right" vertical="center"/>
      <protection/>
    </xf>
    <xf numFmtId="0" fontId="83" fillId="0" borderId="53" xfId="0" applyFont="1" applyBorder="1" applyAlignment="1" applyProtection="1">
      <alignment horizontal="center" vertical="center" wrapText="1"/>
      <protection/>
    </xf>
    <xf numFmtId="0" fontId="83" fillId="0" borderId="54" xfId="0" applyFont="1" applyBorder="1" applyAlignment="1" applyProtection="1">
      <alignment horizontal="center" vertical="center" wrapText="1"/>
      <protection/>
    </xf>
    <xf numFmtId="0" fontId="83" fillId="0" borderId="55" xfId="0" applyFont="1" applyBorder="1" applyAlignment="1" applyProtection="1">
      <alignment horizontal="center" vertical="center" wrapText="1"/>
      <protection/>
    </xf>
    <xf numFmtId="0" fontId="23" fillId="0" borderId="64" xfId="0" applyFont="1" applyBorder="1" applyAlignment="1" applyProtection="1">
      <alignment horizontal="center" vertical="center" wrapText="1"/>
      <protection/>
    </xf>
    <xf numFmtId="0" fontId="23" fillId="0" borderId="65" xfId="0" applyFont="1" applyBorder="1" applyAlignment="1" applyProtection="1">
      <alignment horizontal="center" vertical="center" wrapText="1"/>
      <protection/>
    </xf>
    <xf numFmtId="0" fontId="23" fillId="0" borderId="66" xfId="0" applyFont="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locked="0"/>
    </xf>
    <xf numFmtId="0" fontId="77" fillId="0" borderId="0" xfId="0" applyFont="1" applyFill="1" applyBorder="1" applyAlignment="1" applyProtection="1">
      <alignment horizontal="right" vertical="center" wrapText="1"/>
      <protection/>
    </xf>
    <xf numFmtId="0" fontId="54" fillId="42" borderId="56" xfId="0" applyFont="1" applyFill="1" applyBorder="1" applyAlignment="1">
      <alignment horizontal="center" vertical="center"/>
    </xf>
    <xf numFmtId="0" fontId="54" fillId="42" borderId="49" xfId="0" applyFont="1" applyFill="1" applyBorder="1" applyAlignment="1">
      <alignment horizontal="center" vertical="center"/>
    </xf>
    <xf numFmtId="0" fontId="54" fillId="42" borderId="50" xfId="0" applyFont="1" applyFill="1" applyBorder="1" applyAlignment="1">
      <alignment horizontal="center" vertical="center"/>
    </xf>
    <xf numFmtId="0" fontId="109" fillId="42" borderId="36" xfId="0" applyFont="1" applyFill="1" applyBorder="1" applyAlignment="1" applyProtection="1">
      <alignment horizontal="center" vertical="center"/>
      <protection/>
    </xf>
    <xf numFmtId="0" fontId="109" fillId="42" borderId="44" xfId="0" applyFont="1" applyFill="1" applyBorder="1" applyAlignment="1" applyProtection="1">
      <alignment horizontal="center" vertical="center"/>
      <protection/>
    </xf>
    <xf numFmtId="0" fontId="103" fillId="0" borderId="67" xfId="0" applyFont="1" applyBorder="1" applyAlignment="1">
      <alignment vertical="center" wrapText="1"/>
    </xf>
    <xf numFmtId="0" fontId="103" fillId="0" borderId="37" xfId="0" applyFont="1" applyBorder="1" applyAlignment="1">
      <alignment vertical="center" wrapText="1"/>
    </xf>
    <xf numFmtId="0" fontId="54" fillId="42" borderId="0" xfId="0" applyFont="1" applyFill="1" applyBorder="1" applyAlignment="1">
      <alignment horizontal="center" vertical="center"/>
    </xf>
    <xf numFmtId="0" fontId="54" fillId="42" borderId="37" xfId="0" applyFont="1" applyFill="1" applyBorder="1" applyAlignment="1">
      <alignment horizontal="center" vertical="center"/>
    </xf>
    <xf numFmtId="0" fontId="23" fillId="0" borderId="53" xfId="0" applyFont="1" applyBorder="1" applyAlignment="1" applyProtection="1">
      <alignment horizontal="center" vertical="center" wrapText="1"/>
      <protection/>
    </xf>
    <xf numFmtId="0" fontId="23" fillId="0" borderId="54"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51" fillId="42" borderId="36" xfId="0" applyFont="1" applyFill="1" applyBorder="1" applyAlignment="1" applyProtection="1">
      <alignment horizontal="right" vertical="center"/>
      <protection/>
    </xf>
    <xf numFmtId="0" fontId="51" fillId="42" borderId="44" xfId="0" applyFont="1" applyFill="1" applyBorder="1" applyAlignment="1" applyProtection="1">
      <alignment horizontal="right" vertical="center"/>
      <protection/>
    </xf>
    <xf numFmtId="0" fontId="30" fillId="0" borderId="36"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7" xfId="0" applyFont="1" applyBorder="1" applyAlignment="1">
      <alignment horizontal="center" vertical="center" wrapText="1"/>
    </xf>
    <xf numFmtId="0" fontId="69" fillId="0" borderId="68" xfId="0" applyFont="1" applyFill="1" applyBorder="1" applyAlignment="1" applyProtection="1">
      <alignment horizontal="center" vertical="center"/>
      <protection/>
    </xf>
    <xf numFmtId="0" fontId="69" fillId="0" borderId="46" xfId="0" applyFont="1" applyFill="1" applyBorder="1" applyAlignment="1" applyProtection="1">
      <alignment horizontal="center" vertical="center"/>
      <protection/>
    </xf>
    <xf numFmtId="0" fontId="69" fillId="0" borderId="47" xfId="0" applyFont="1" applyFill="1" applyBorder="1" applyAlignment="1" applyProtection="1">
      <alignment horizontal="center" vertical="center"/>
      <protection/>
    </xf>
    <xf numFmtId="0" fontId="47" fillId="42" borderId="36" xfId="0" applyFont="1" applyFill="1" applyBorder="1" applyAlignment="1" applyProtection="1">
      <alignment horizontal="center" vertical="center"/>
      <protection/>
    </xf>
    <xf numFmtId="0" fontId="47" fillId="42" borderId="44" xfId="0" applyFont="1" applyFill="1" applyBorder="1" applyAlignment="1" applyProtection="1">
      <alignment horizontal="center" vertical="center"/>
      <protection/>
    </xf>
    <xf numFmtId="0" fontId="122" fillId="42" borderId="67" xfId="0" applyFont="1" applyFill="1" applyBorder="1" applyAlignment="1" applyProtection="1">
      <alignment horizontal="center" vertical="center"/>
      <protection/>
    </xf>
    <xf numFmtId="0" fontId="122" fillId="42" borderId="37" xfId="0" applyFont="1" applyFill="1" applyBorder="1" applyAlignment="1" applyProtection="1">
      <alignment horizontal="center" vertical="center"/>
      <protection/>
    </xf>
    <xf numFmtId="0" fontId="77" fillId="0" borderId="13" xfId="0" applyFont="1" applyFill="1" applyBorder="1" applyAlignment="1" applyProtection="1">
      <alignment horizontal="center" vertical="center" wrapText="1"/>
      <protection/>
    </xf>
    <xf numFmtId="0" fontId="19" fillId="37" borderId="15" xfId="0" applyFont="1" applyFill="1" applyBorder="1" applyAlignment="1" applyProtection="1">
      <alignment horizontal="center" vertical="center" wrapText="1"/>
      <protection/>
    </xf>
    <xf numFmtId="0" fontId="20" fillId="0" borderId="13" xfId="0" applyFont="1" applyFill="1" applyBorder="1" applyAlignment="1" applyProtection="1">
      <alignment horizontal="justify" vertical="center" wrapText="1"/>
      <protection locked="0"/>
    </xf>
    <xf numFmtId="0" fontId="109" fillId="42" borderId="56" xfId="0" applyFont="1" applyFill="1" applyBorder="1" applyAlignment="1" applyProtection="1">
      <alignment horizontal="center" vertical="center"/>
      <protection/>
    </xf>
    <xf numFmtId="0" fontId="109" fillId="42" borderId="49" xfId="0" applyFont="1" applyFill="1" applyBorder="1" applyAlignment="1" applyProtection="1">
      <alignment horizontal="center" vertical="center"/>
      <protection/>
    </xf>
    <xf numFmtId="0" fontId="109" fillId="42" borderId="50" xfId="0" applyFont="1" applyFill="1" applyBorder="1" applyAlignment="1" applyProtection="1">
      <alignment horizontal="center" vertical="center"/>
      <protection/>
    </xf>
    <xf numFmtId="0" fontId="59" fillId="0" borderId="0" xfId="0" applyFont="1" applyBorder="1" applyAlignment="1" applyProtection="1">
      <alignment vertical="center" wrapText="1"/>
      <protection/>
    </xf>
    <xf numFmtId="0" fontId="66" fillId="0" borderId="0" xfId="0" applyFont="1" applyBorder="1" applyAlignment="1" applyProtection="1">
      <alignment vertical="center" wrapText="1"/>
      <protection/>
    </xf>
    <xf numFmtId="0" fontId="51" fillId="42" borderId="0" xfId="0" applyFont="1" applyFill="1" applyBorder="1" applyAlignment="1" applyProtection="1">
      <alignment horizontal="center" vertical="center"/>
      <protection/>
    </xf>
    <xf numFmtId="0" fontId="51" fillId="42" borderId="37" xfId="0" applyFont="1" applyFill="1" applyBorder="1" applyAlignment="1" applyProtection="1">
      <alignment horizontal="center" vertical="center"/>
      <protection/>
    </xf>
    <xf numFmtId="0" fontId="131" fillId="42" borderId="14" xfId="0" applyFont="1" applyFill="1" applyBorder="1" applyAlignment="1" applyProtection="1">
      <alignment horizontal="center" vertical="center" wrapText="1"/>
      <protection/>
    </xf>
    <xf numFmtId="0" fontId="83" fillId="0" borderId="0" xfId="0" applyFont="1" applyBorder="1" applyAlignment="1" applyProtection="1">
      <alignment vertical="center" wrapText="1"/>
      <protection/>
    </xf>
    <xf numFmtId="0" fontId="128" fillId="0" borderId="53" xfId="0" applyFont="1" applyBorder="1" applyAlignment="1" applyProtection="1">
      <alignment horizontal="center" vertical="center"/>
      <protection/>
    </xf>
    <xf numFmtId="0" fontId="128" fillId="0" borderId="54" xfId="0" applyFont="1" applyBorder="1" applyAlignment="1" applyProtection="1">
      <alignment horizontal="center" vertical="center"/>
      <protection/>
    </xf>
    <xf numFmtId="0" fontId="128" fillId="0" borderId="55" xfId="0" applyFont="1" applyBorder="1" applyAlignment="1" applyProtection="1">
      <alignment horizontal="center" vertical="center"/>
      <protection/>
    </xf>
    <xf numFmtId="0" fontId="68" fillId="0" borderId="57" xfId="52" applyFont="1" applyBorder="1" applyAlignment="1" applyProtection="1">
      <alignment horizontal="center" vertical="center" wrapText="1"/>
      <protection/>
    </xf>
    <xf numFmtId="0" fontId="68" fillId="0" borderId="58" xfId="52" applyFont="1" applyBorder="1" applyAlignment="1" applyProtection="1">
      <alignment horizontal="center" vertical="center" wrapText="1"/>
      <protection/>
    </xf>
    <xf numFmtId="0" fontId="100" fillId="42" borderId="14" xfId="0" applyFont="1" applyFill="1" applyBorder="1" applyAlignment="1" applyProtection="1">
      <alignment horizontal="center" vertical="center" wrapText="1"/>
      <protection/>
    </xf>
    <xf numFmtId="0" fontId="83" fillId="0" borderId="0" xfId="0" applyFont="1" applyBorder="1" applyAlignment="1" applyProtection="1">
      <alignment horizontal="left" vertical="center" wrapText="1"/>
      <protection/>
    </xf>
    <xf numFmtId="0" fontId="43" fillId="0" borderId="31" xfId="0" applyFont="1" applyBorder="1" applyAlignment="1">
      <alignment vertical="center"/>
    </xf>
    <xf numFmtId="0" fontId="43" fillId="0" borderId="69" xfId="0" applyFont="1" applyBorder="1" applyAlignment="1">
      <alignment vertical="center"/>
    </xf>
    <xf numFmtId="0" fontId="43" fillId="0" borderId="56" xfId="0" applyFont="1" applyBorder="1" applyAlignment="1">
      <alignment vertical="center"/>
    </xf>
    <xf numFmtId="0" fontId="43" fillId="0" borderId="49" xfId="0" applyFont="1" applyBorder="1" applyAlignment="1">
      <alignment vertical="center"/>
    </xf>
    <xf numFmtId="0" fontId="43" fillId="0" borderId="50" xfId="0" applyFont="1" applyBorder="1" applyAlignment="1">
      <alignment vertical="center"/>
    </xf>
    <xf numFmtId="0" fontId="71" fillId="0" borderId="53" xfId="0" applyFont="1" applyBorder="1" applyAlignment="1">
      <alignment horizontal="left" vertical="center" indent="1"/>
    </xf>
    <xf numFmtId="0" fontId="71" fillId="0" borderId="54" xfId="0" applyFont="1" applyBorder="1" applyAlignment="1">
      <alignment horizontal="left" vertical="center" indent="1"/>
    </xf>
    <xf numFmtId="0" fontId="71" fillId="0" borderId="55" xfId="0" applyFont="1" applyBorder="1" applyAlignment="1">
      <alignment horizontal="left" vertical="center" indent="1"/>
    </xf>
    <xf numFmtId="0" fontId="43" fillId="0" borderId="0" xfId="0" applyFont="1" applyBorder="1" applyAlignment="1">
      <alignment vertical="center"/>
    </xf>
    <xf numFmtId="0" fontId="43" fillId="0" borderId="70" xfId="0" applyFont="1" applyBorder="1" applyAlignment="1">
      <alignment vertical="center"/>
    </xf>
    <xf numFmtId="0" fontId="23" fillId="0" borderId="56" xfId="0" applyFont="1" applyBorder="1" applyAlignment="1">
      <alignment horizontal="left" vertical="center" wrapText="1" indent="1"/>
    </xf>
    <xf numFmtId="0" fontId="23" fillId="0" borderId="49" xfId="0" applyFont="1" applyBorder="1" applyAlignment="1">
      <alignment horizontal="left" vertical="center" wrapText="1" indent="1"/>
    </xf>
    <xf numFmtId="0" fontId="23" fillId="0" borderId="50" xfId="0" applyFont="1" applyBorder="1" applyAlignment="1">
      <alignment horizontal="left" vertical="center" wrapText="1" indent="1"/>
    </xf>
    <xf numFmtId="0" fontId="23" fillId="0" borderId="56" xfId="0" applyFont="1" applyBorder="1" applyAlignment="1">
      <alignment horizontal="left" vertical="center" indent="1"/>
    </xf>
    <xf numFmtId="0" fontId="23" fillId="0" borderId="49" xfId="0" applyFont="1" applyBorder="1" applyAlignment="1">
      <alignment horizontal="left" vertical="center" indent="1"/>
    </xf>
    <xf numFmtId="0" fontId="23" fillId="0" borderId="50" xfId="0" applyFont="1" applyBorder="1" applyAlignment="1">
      <alignment horizontal="left" vertical="center" indent="1"/>
    </xf>
    <xf numFmtId="0" fontId="22" fillId="0" borderId="36" xfId="0" applyFont="1" applyBorder="1" applyAlignment="1">
      <alignment horizontal="left" vertical="center" indent="1"/>
    </xf>
    <xf numFmtId="0" fontId="22" fillId="0" borderId="44" xfId="0" applyFont="1" applyBorder="1" applyAlignment="1">
      <alignment horizontal="left" vertical="center" indent="1"/>
    </xf>
    <xf numFmtId="0" fontId="64" fillId="0" borderId="13" xfId="0" applyFont="1" applyBorder="1" applyAlignment="1" applyProtection="1">
      <alignment horizontal="center" vertical="center"/>
      <protection locked="0"/>
    </xf>
    <xf numFmtId="0" fontId="113" fillId="0" borderId="57" xfId="0" applyFont="1" applyBorder="1" applyAlignment="1">
      <alignment horizontal="left" vertical="center" indent="1"/>
    </xf>
    <xf numFmtId="0" fontId="113" fillId="0" borderId="58" xfId="0" applyFont="1" applyBorder="1" applyAlignment="1">
      <alignment horizontal="left" vertical="center" indent="1"/>
    </xf>
    <xf numFmtId="0" fontId="0" fillId="0" borderId="13" xfId="0" applyBorder="1" applyAlignment="1" applyProtection="1">
      <alignment vertical="center"/>
      <protection locked="0"/>
    </xf>
    <xf numFmtId="0" fontId="43" fillId="0" borderId="71" xfId="0" applyFont="1" applyBorder="1" applyAlignment="1">
      <alignment vertical="center"/>
    </xf>
    <xf numFmtId="0" fontId="43" fillId="0" borderId="43" xfId="0" applyFont="1" applyBorder="1" applyAlignment="1">
      <alignment vertical="center"/>
    </xf>
    <xf numFmtId="0" fontId="65" fillId="0" borderId="13" xfId="0" applyFont="1" applyFill="1" applyBorder="1" applyAlignment="1">
      <alignment horizontal="center" vertical="center"/>
    </xf>
    <xf numFmtId="0" fontId="23" fillId="0" borderId="36" xfId="0" applyFont="1" applyBorder="1" applyAlignment="1">
      <alignment horizontal="center" vertical="center"/>
    </xf>
    <xf numFmtId="0" fontId="23" fillId="0" borderId="44" xfId="0" applyFont="1" applyBorder="1" applyAlignment="1">
      <alignment horizontal="center" vertical="center"/>
    </xf>
    <xf numFmtId="0" fontId="20" fillId="0" borderId="13" xfId="0" applyFont="1" applyBorder="1" applyAlignment="1" applyProtection="1">
      <alignment vertical="center"/>
      <protection locked="0"/>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72" xfId="0" applyFont="1" applyBorder="1" applyAlignment="1" applyProtection="1">
      <alignment horizontal="center" vertical="center" wrapText="1"/>
      <protection locked="0"/>
    </xf>
    <xf numFmtId="0" fontId="19" fillId="0" borderId="73" xfId="0" applyFont="1" applyBorder="1" applyAlignment="1" applyProtection="1">
      <alignment horizontal="center" vertical="center" wrapText="1"/>
      <protection locked="0"/>
    </xf>
    <xf numFmtId="0" fontId="19" fillId="0" borderId="74" xfId="0" applyFont="1" applyBorder="1" applyAlignment="1" applyProtection="1">
      <alignment horizontal="center" vertical="center" wrapText="1"/>
      <protection locked="0"/>
    </xf>
    <xf numFmtId="0" fontId="19" fillId="0" borderId="75" xfId="0"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2 MODEL XLS.xls pour pol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5CC7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Z2"/>
  <sheetViews>
    <sheetView showGridLines="0" zoomScalePageLayoutView="0" workbookViewId="0" topLeftCell="A1">
      <selection activeCell="A2" sqref="A2"/>
    </sheetView>
  </sheetViews>
  <sheetFormatPr defaultColWidth="11.00390625" defaultRowHeight="12"/>
  <sheetData>
    <row r="1" spans="1:182" ht="60" customHeight="1">
      <c r="A1" s="1" t="s">
        <v>767</v>
      </c>
      <c r="B1" s="1" t="s">
        <v>768</v>
      </c>
      <c r="C1" s="1" t="s">
        <v>769</v>
      </c>
      <c r="D1" s="1" t="s">
        <v>770</v>
      </c>
      <c r="E1" s="1" t="s">
        <v>771</v>
      </c>
      <c r="F1" s="1" t="s">
        <v>686</v>
      </c>
      <c r="G1" s="1" t="s">
        <v>687</v>
      </c>
      <c r="H1" s="1" t="s">
        <v>688</v>
      </c>
      <c r="I1" s="1" t="s">
        <v>689</v>
      </c>
      <c r="J1" s="1" t="s">
        <v>775</v>
      </c>
      <c r="K1" s="1" t="s">
        <v>776</v>
      </c>
      <c r="L1" s="1" t="s">
        <v>777</v>
      </c>
      <c r="M1" s="1" t="s">
        <v>778</v>
      </c>
      <c r="N1" s="1" t="s">
        <v>779</v>
      </c>
      <c r="O1" s="1" t="s">
        <v>780</v>
      </c>
      <c r="P1" s="1" t="s">
        <v>781</v>
      </c>
      <c r="Q1" s="1" t="s">
        <v>782</v>
      </c>
      <c r="R1" s="1" t="s">
        <v>795</v>
      </c>
      <c r="S1" s="1" t="s">
        <v>796</v>
      </c>
      <c r="T1" s="1" t="s">
        <v>797</v>
      </c>
      <c r="U1" s="1" t="s">
        <v>798</v>
      </c>
      <c r="V1" s="1" t="s">
        <v>915</v>
      </c>
      <c r="W1" s="1" t="s">
        <v>916</v>
      </c>
      <c r="X1" s="1" t="s">
        <v>917</v>
      </c>
      <c r="Y1" s="1" t="s">
        <v>918</v>
      </c>
      <c r="Z1" s="1" t="s">
        <v>919</v>
      </c>
      <c r="AA1" s="1" t="s">
        <v>920</v>
      </c>
      <c r="AB1" s="1" t="s">
        <v>921</v>
      </c>
      <c r="AC1" s="1" t="s">
        <v>786</v>
      </c>
      <c r="AD1" s="1" t="s">
        <v>787</v>
      </c>
      <c r="AE1" s="1" t="s">
        <v>788</v>
      </c>
      <c r="AF1" s="1" t="s">
        <v>789</v>
      </c>
      <c r="AG1" s="1" t="s">
        <v>790</v>
      </c>
      <c r="AH1" s="1" t="s">
        <v>702</v>
      </c>
      <c r="AI1" s="1" t="s">
        <v>703</v>
      </c>
      <c r="AJ1" s="1" t="s">
        <v>704</v>
      </c>
      <c r="AK1" s="1" t="s">
        <v>705</v>
      </c>
      <c r="AL1" s="1" t="s">
        <v>706</v>
      </c>
      <c r="AM1" s="1" t="s">
        <v>707</v>
      </c>
      <c r="AN1" s="1" t="s">
        <v>708</v>
      </c>
      <c r="AO1" s="1" t="s">
        <v>709</v>
      </c>
      <c r="AP1" s="1" t="s">
        <v>710</v>
      </c>
      <c r="AQ1" s="1" t="s">
        <v>941</v>
      </c>
      <c r="AR1" s="1" t="s">
        <v>827</v>
      </c>
      <c r="AS1" s="1" t="s">
        <v>828</v>
      </c>
      <c r="AT1" s="1" t="s">
        <v>829</v>
      </c>
      <c r="AU1" s="1" t="s">
        <v>830</v>
      </c>
      <c r="AV1" s="1" t="s">
        <v>733</v>
      </c>
      <c r="AW1" s="1" t="s">
        <v>734</v>
      </c>
      <c r="AX1" s="1" t="s">
        <v>735</v>
      </c>
      <c r="AY1" s="1" t="s">
        <v>736</v>
      </c>
      <c r="AZ1" s="1" t="s">
        <v>851</v>
      </c>
      <c r="BA1" s="1" t="s">
        <v>852</v>
      </c>
      <c r="BB1" s="1" t="s">
        <v>853</v>
      </c>
      <c r="BC1" s="1" t="s">
        <v>854</v>
      </c>
      <c r="BD1" s="1" t="s">
        <v>855</v>
      </c>
      <c r="BE1" s="1" t="s">
        <v>882</v>
      </c>
      <c r="BF1" s="1" t="s">
        <v>883</v>
      </c>
      <c r="BG1" s="1" t="s">
        <v>884</v>
      </c>
      <c r="BH1" s="1" t="s">
        <v>885</v>
      </c>
      <c r="BI1" s="1" t="s">
        <v>886</v>
      </c>
      <c r="BJ1" s="1" t="s">
        <v>887</v>
      </c>
      <c r="BK1" s="1" t="s">
        <v>807</v>
      </c>
      <c r="BL1" s="1" t="s">
        <v>808</v>
      </c>
      <c r="BM1" s="1" t="s">
        <v>843</v>
      </c>
      <c r="BN1" s="1" t="s">
        <v>844</v>
      </c>
      <c r="BO1" s="1" t="s">
        <v>845</v>
      </c>
      <c r="BP1" s="1" t="s">
        <v>846</v>
      </c>
      <c r="BQ1" s="1" t="s">
        <v>847</v>
      </c>
      <c r="BR1" s="1" t="s">
        <v>848</v>
      </c>
      <c r="BS1" s="1" t="s">
        <v>849</v>
      </c>
      <c r="BT1" s="1" t="s">
        <v>930</v>
      </c>
      <c r="BU1" s="1" t="s">
        <v>931</v>
      </c>
      <c r="BV1" s="1" t="s">
        <v>932</v>
      </c>
      <c r="BW1" s="1" t="s">
        <v>933</v>
      </c>
      <c r="BX1" s="1" t="s">
        <v>934</v>
      </c>
      <c r="BY1" s="1" t="s">
        <v>935</v>
      </c>
      <c r="BZ1" s="1" t="s">
        <v>888</v>
      </c>
      <c r="CA1" s="1" t="s">
        <v>889</v>
      </c>
      <c r="CB1" s="1" t="s">
        <v>863</v>
      </c>
      <c r="CC1" s="1" t="s">
        <v>864</v>
      </c>
      <c r="CD1" s="1" t="s">
        <v>865</v>
      </c>
      <c r="CE1" s="1" t="s">
        <v>892</v>
      </c>
      <c r="CF1" s="1" t="s">
        <v>893</v>
      </c>
      <c r="CG1" s="1" t="s">
        <v>894</v>
      </c>
      <c r="CH1" s="1" t="s">
        <v>895</v>
      </c>
      <c r="CI1" s="1" t="s">
        <v>871</v>
      </c>
      <c r="CJ1" s="1" t="s">
        <v>872</v>
      </c>
      <c r="CK1" s="1" t="s">
        <v>873</v>
      </c>
      <c r="CL1" s="1" t="s">
        <v>874</v>
      </c>
      <c r="CM1" s="1" t="s">
        <v>875</v>
      </c>
      <c r="CN1" s="1" t="s">
        <v>114</v>
      </c>
      <c r="CO1" s="1" t="s">
        <v>115</v>
      </c>
      <c r="CP1" s="1" t="s">
        <v>116</v>
      </c>
      <c r="CQ1" s="1" t="s">
        <v>117</v>
      </c>
      <c r="CR1" s="1" t="s">
        <v>118</v>
      </c>
      <c r="CS1" s="1" t="s">
        <v>22</v>
      </c>
      <c r="CT1" s="1" t="s">
        <v>23</v>
      </c>
      <c r="CU1" s="1" t="s">
        <v>24</v>
      </c>
      <c r="CV1" s="1" t="s">
        <v>25</v>
      </c>
      <c r="CW1" s="1" t="s">
        <v>26</v>
      </c>
      <c r="CX1" s="1" t="s">
        <v>27</v>
      </c>
      <c r="CY1" s="1" t="s">
        <v>890</v>
      </c>
      <c r="CZ1" s="1" t="s">
        <v>743</v>
      </c>
      <c r="DA1" s="1" t="s">
        <v>744</v>
      </c>
      <c r="DB1" s="1" t="s">
        <v>745</v>
      </c>
      <c r="DC1" s="1" t="s">
        <v>746</v>
      </c>
      <c r="DD1" s="1" t="s">
        <v>747</v>
      </c>
      <c r="DE1" s="1" t="s">
        <v>748</v>
      </c>
      <c r="DF1" s="1" t="s">
        <v>749</v>
      </c>
      <c r="DG1" s="1" t="s">
        <v>856</v>
      </c>
      <c r="DH1" s="1" t="s">
        <v>857</v>
      </c>
      <c r="DI1" s="1" t="s">
        <v>858</v>
      </c>
      <c r="DJ1" s="1" t="s">
        <v>876</v>
      </c>
      <c r="DK1" s="1" t="s">
        <v>877</v>
      </c>
      <c r="DL1" s="1" t="s">
        <v>878</v>
      </c>
      <c r="DM1" s="1" t="s">
        <v>879</v>
      </c>
      <c r="DN1" s="1" t="s">
        <v>880</v>
      </c>
      <c r="DO1" s="1" t="s">
        <v>881</v>
      </c>
      <c r="DP1" s="1" t="s">
        <v>48</v>
      </c>
      <c r="DQ1" s="1" t="s">
        <v>49</v>
      </c>
      <c r="DR1" s="1" t="s">
        <v>50</v>
      </c>
      <c r="DS1" s="1" t="s">
        <v>51</v>
      </c>
      <c r="DT1" s="1" t="s">
        <v>52</v>
      </c>
      <c r="DU1" s="1" t="s">
        <v>53</v>
      </c>
      <c r="DV1" s="1" t="s">
        <v>54</v>
      </c>
      <c r="DW1" s="1" t="s">
        <v>896</v>
      </c>
      <c r="DX1" s="1" t="s">
        <v>897</v>
      </c>
      <c r="DY1" s="1" t="s">
        <v>898</v>
      </c>
      <c r="DZ1" s="1" t="s">
        <v>899</v>
      </c>
      <c r="EA1" s="1" t="s">
        <v>900</v>
      </c>
      <c r="EB1" s="1" t="s">
        <v>901</v>
      </c>
      <c r="EC1" s="1" t="s">
        <v>902</v>
      </c>
      <c r="ED1" s="1" t="s">
        <v>903</v>
      </c>
      <c r="EE1" s="1" t="s">
        <v>904</v>
      </c>
      <c r="EF1" s="1" t="s">
        <v>783</v>
      </c>
      <c r="EG1" s="1" t="s">
        <v>784</v>
      </c>
      <c r="EH1" s="1" t="s">
        <v>785</v>
      </c>
      <c r="EI1" s="1" t="s">
        <v>911</v>
      </c>
      <c r="EJ1" s="1" t="s">
        <v>912</v>
      </c>
      <c r="EK1" s="1" t="s">
        <v>913</v>
      </c>
      <c r="EL1" s="1" t="s">
        <v>914</v>
      </c>
      <c r="EM1" s="1" t="s">
        <v>772</v>
      </c>
      <c r="EN1" s="1" t="s">
        <v>773</v>
      </c>
      <c r="EO1" s="1" t="s">
        <v>774</v>
      </c>
      <c r="EP1" s="1" t="s">
        <v>791</v>
      </c>
      <c r="EQ1" s="1" t="s">
        <v>792</v>
      </c>
      <c r="ER1" s="1" t="s">
        <v>793</v>
      </c>
      <c r="ES1" s="1" t="s">
        <v>794</v>
      </c>
      <c r="ET1" s="1" t="s">
        <v>85</v>
      </c>
      <c r="EU1" s="1" t="s">
        <v>86</v>
      </c>
      <c r="EV1" s="1" t="s">
        <v>87</v>
      </c>
      <c r="EW1" s="1" t="s">
        <v>88</v>
      </c>
      <c r="EX1" s="1" t="s">
        <v>89</v>
      </c>
      <c r="EY1" s="1" t="s">
        <v>90</v>
      </c>
      <c r="EZ1" s="1" t="s">
        <v>91</v>
      </c>
      <c r="FA1" s="1" t="s">
        <v>92</v>
      </c>
      <c r="FB1" s="1" t="s">
        <v>93</v>
      </c>
      <c r="FC1" s="1" t="s">
        <v>94</v>
      </c>
      <c r="FD1" s="1" t="s">
        <v>166</v>
      </c>
      <c r="FE1" s="1" t="s">
        <v>167</v>
      </c>
      <c r="FF1" s="1" t="s">
        <v>922</v>
      </c>
      <c r="FG1" s="1" t="s">
        <v>923</v>
      </c>
      <c r="FH1" s="1" t="s">
        <v>924</v>
      </c>
      <c r="FI1" s="1" t="s">
        <v>831</v>
      </c>
      <c r="FJ1" s="1" t="s">
        <v>832</v>
      </c>
      <c r="FK1" s="1" t="s">
        <v>833</v>
      </c>
      <c r="FL1" s="1" t="s">
        <v>834</v>
      </c>
      <c r="FM1" s="1" t="s">
        <v>835</v>
      </c>
      <c r="FN1" s="1" t="s">
        <v>836</v>
      </c>
      <c r="FO1" s="1" t="s">
        <v>837</v>
      </c>
      <c r="FP1" s="1" t="s">
        <v>838</v>
      </c>
      <c r="FQ1" s="1" t="s">
        <v>839</v>
      </c>
      <c r="FR1" s="1" t="s">
        <v>840</v>
      </c>
      <c r="FS1" s="1" t="s">
        <v>841</v>
      </c>
      <c r="FT1" s="1" t="s">
        <v>799</v>
      </c>
      <c r="FU1" s="1" t="s">
        <v>800</v>
      </c>
      <c r="FV1" s="1" t="s">
        <v>801</v>
      </c>
      <c r="FW1" s="1" t="s">
        <v>802</v>
      </c>
      <c r="FX1" s="1" t="s">
        <v>803</v>
      </c>
      <c r="FY1" s="1" t="s">
        <v>804</v>
      </c>
      <c r="FZ1" s="1" t="s">
        <v>805</v>
      </c>
    </row>
    <row r="2" spans="1:182" s="2" customFormat="1" ht="12">
      <c r="A2" s="2">
        <f>Accueil!B25</f>
        <v>0</v>
      </c>
      <c r="B2" s="2" t="str">
        <f>IF('Fiche A 1'!H15="","",'Fiche A 1'!H15)</f>
        <v>direction.capelette@gmail.com</v>
      </c>
      <c r="C2" s="2" t="str">
        <f>IF('Fiche A 1'!C13="","",'Fiche A 1'!C13)</f>
        <v>MILLET</v>
      </c>
      <c r="D2" s="2" t="str">
        <f>IF('Fiche A 1'!H13="","",'Fiche A 1'!H13)</f>
        <v>MANON</v>
      </c>
      <c r="E2" s="2" t="str">
        <f>IF('Fiche A 1'!C15="","",'Fiche A 1'!C15)</f>
        <v>04 91 79 66 01</v>
      </c>
      <c r="F2" s="3">
        <f>IF('Fiche A 1'!J39="","",'Fiche A 1'!J39)</f>
        <v>134412</v>
      </c>
      <c r="G2" s="3">
        <f>IF('Fiche A 1'!I39="","",'Fiche A 1'!I39)</f>
        <v>134412</v>
      </c>
      <c r="H2" s="3">
        <f>IF('Fiche A 1'!J28="","",'Fiche A 1'!J28)</f>
        <v>493</v>
      </c>
      <c r="I2" s="3">
        <f>IF('Fiche A 1'!I28="","",'Fiche A 1'!I28)</f>
        <v>493</v>
      </c>
      <c r="J2" s="3">
        <f>IF('Fiche A 1'!D28="","",'Fiche A 1'!D28)</f>
        <v>214</v>
      </c>
      <c r="K2" s="3">
        <f>IF('Fiche A 1'!C28="","",'Fiche A 1'!C28)</f>
        <v>214</v>
      </c>
      <c r="L2" s="3">
        <f>IF('Fiche A 1'!J32="","",'Fiche A 1'!J32)</f>
        <v>38</v>
      </c>
      <c r="M2" s="3">
        <f>IF('Fiche A 1'!I32="","",'Fiche A 1'!I32)</f>
        <v>38</v>
      </c>
      <c r="N2" s="3">
        <f>IF('Fiche A 1'!J35="","",'Fiche A 1'!J35)</f>
        <v>26</v>
      </c>
      <c r="O2" s="3">
        <f>IF('Fiche A 1'!I35="","",'Fiche A 1'!I35)</f>
        <v>30</v>
      </c>
      <c r="P2" s="3">
        <f>IF('Fiche A 1'!G26="","",'Fiche A 1'!G26)</f>
        <v>707</v>
      </c>
      <c r="Q2" s="3">
        <f>IF('Fiche A 1'!F26="","",'Fiche A 1'!F26)</f>
        <v>707</v>
      </c>
      <c r="R2" s="2" t="str">
        <f>IF(Accueil!$B$13="","",Accueil!$B$13)</f>
        <v>CENTRE SOCIAL DE LA CAPELETTE</v>
      </c>
      <c r="S2" s="4">
        <f>IF('Fiche F 3'!C10="","",'Fiche F 3'!C10)</f>
        <v>40178</v>
      </c>
      <c r="T2" s="4">
        <f>IF('Fiche F 3'!G10="","",'Fiche F 3'!G10)</f>
        <v>40542</v>
      </c>
      <c r="U2" s="3">
        <f>IF('Fiche A 3'!D29="","",'Fiche A 3'!D29)</f>
      </c>
      <c r="V2" s="3">
        <f>IF('Fiche A 3'!D31="","",'Fiche A 3'!D31)</f>
      </c>
      <c r="W2" s="3">
        <f>IF('Fiche A 3'!D16="","",'Fiche A 3'!D16)</f>
      </c>
      <c r="X2" s="3">
        <f>IF('Fiche A 3'!D15="","",'Fiche A 3'!D15)</f>
      </c>
      <c r="Y2" s="5">
        <f>IF('Fiche A 3'!D24="","",'Fiche A 3'!D24)</f>
        <v>30111</v>
      </c>
      <c r="Z2" s="5">
        <f>IF('Fiche A 3'!D27="","",'Fiche A 3'!D27)</f>
        <v>1172</v>
      </c>
      <c r="AA2" s="5">
        <f>IF('Fiche A 3'!D20="","",'Fiche A 3'!D20)</f>
      </c>
      <c r="AB2" s="5">
        <f>IF('Fiche A 3'!D21="","",'Fiche A 3'!D21)</f>
      </c>
      <c r="AC2" s="3">
        <f>IF('Fiche A 3'!D34="","",'Fiche A 3'!D34)</f>
      </c>
      <c r="AD2" s="3">
        <f>IF('Fiche A 3'!D35="","",'Fiche A 3'!D35)</f>
      </c>
      <c r="AE2" s="3">
        <f>IF('Fiche A 3'!D36="","",'Fiche A 3'!D36)</f>
      </c>
      <c r="AF2" s="3">
        <f>IF('Fiche A 3'!D12="","",'Fiche A 3'!D12)</f>
        <v>100072</v>
      </c>
      <c r="AG2" s="3">
        <f>IF('Fiche A 3'!D13="","",'Fiche A 3'!D13)</f>
      </c>
      <c r="AH2" s="3">
        <f>IF('Fiche A 3'!D11="","",'Fiche A 3'!D11)</f>
      </c>
      <c r="AI2" s="3">
        <f>IF('Fiche A 3'!H13="","",'Fiche A 3'!H13)</f>
      </c>
      <c r="AJ2" s="3">
        <f>IF('Fiche A 3'!H12="","",'Fiche A 3'!H12)</f>
        <v>42195</v>
      </c>
      <c r="AK2" s="3">
        <f>IF('Fiche A 3'!H15="","",'Fiche A 3'!H15)</f>
        <v>103844</v>
      </c>
      <c r="AL2" s="3">
        <f>IF('Fiche A 3'!H14="","",'Fiche A 3'!H14)</f>
        <v>57930</v>
      </c>
      <c r="AM2" s="3">
        <f>IF('Fiche A 3'!H16="","",'Fiche A 3'!H16)</f>
        <v>28695</v>
      </c>
      <c r="AN2" s="6">
        <f>IF('Fiche A 3'!H23="","",'Fiche A 3'!H23)</f>
      </c>
      <c r="AO2" s="3">
        <f>IF('Fiche A 3'!H19="","",'Fiche A 3'!H19)</f>
      </c>
      <c r="AP2" s="3">
        <f>IF('Fiche A 3'!H22="","",'Fiche A 3'!H22)</f>
      </c>
      <c r="AQ2" s="3">
        <f>IF('Fiche A 3'!H48="","",'Fiche A 3'!H48)</f>
      </c>
      <c r="AR2" s="3">
        <f>IF('Fiche A 3'!H47="","",'Fiche A 3'!H47)</f>
      </c>
      <c r="AS2" s="3">
        <f>IF('Fiche A 3'!H29="","",'Fiche A 3'!H29)</f>
        <v>12000</v>
      </c>
      <c r="AT2" s="3">
        <f>IF('Fiche A 3'!H28="","",'Fiche A 3'!H28)</f>
      </c>
      <c r="AU2" s="3">
        <f>IF('Fiche A 3'!H27="","",'Fiche A 3'!H27)</f>
      </c>
      <c r="AV2" s="3">
        <f>IF('Fiche A 3'!H26="","",'Fiche A 3'!H26)</f>
        <v>6050</v>
      </c>
      <c r="AW2" s="3">
        <f>IF('Fiche A 3'!H35="","",'Fiche A 3'!H35)</f>
      </c>
      <c r="AX2" s="7">
        <f>IF('Fiche A 3'!H37="","",'Fiche A 3'!H37)</f>
        <v>61804</v>
      </c>
      <c r="AY2" s="7">
        <f>IF('Fiche A 3'!H36="","",'Fiche A 3'!H36)</f>
        <v>15548</v>
      </c>
      <c r="AZ2" s="7">
        <f>IF('Fiche A 3'!H39="","",'Fiche A 3'!H39)</f>
      </c>
      <c r="BA2" s="8">
        <f>IF('Fiche A 3'!H32="","",'Fiche A 3'!H32)</f>
        <v>0</v>
      </c>
      <c r="BB2" s="3">
        <f>IF('Fiche A 3'!H33="","",'Fiche A 3'!H33)</f>
      </c>
      <c r="BC2" s="3">
        <f>IF('Fiche A 3'!H31="","",'Fiche A 3'!H31)</f>
      </c>
      <c r="BD2" s="3">
        <f>IF('Fiche A 3'!H42="","",'Fiche A 3'!H42)</f>
        <v>3114</v>
      </c>
      <c r="BE2" s="3">
        <f>IF('Fiche A 3'!H44="","",'Fiche A 3'!H44)</f>
      </c>
      <c r="BF2" s="3">
        <f>IF('Fiche A 3'!D38="","",'Fiche A 3'!D38)</f>
      </c>
      <c r="BG2" s="3">
        <f>IF('Fiche A 2'!$D18="","",'Fiche A 2'!$D18)</f>
        <v>3620</v>
      </c>
      <c r="BH2" s="3">
        <f>IF('Fiche A 2'!$C18="","",'Fiche A 2'!$C18)</f>
        <v>10868</v>
      </c>
      <c r="BI2" s="3">
        <f>IF('Fiche A 2'!$D14="","",'Fiche A 2'!$D14)</f>
        <v>7112</v>
      </c>
      <c r="BJ2" s="3">
        <f>IF('Fiche A 2'!$C14="","",'Fiche A 2'!$C14)</f>
      </c>
      <c r="BK2" s="3">
        <f>IF('Fiche A 2'!$D19="","",'Fiche A 2'!$D19)</f>
        <v>50</v>
      </c>
      <c r="BL2" s="3">
        <f>IF('Fiche A 2'!$C19="","",'Fiche A 2'!$C19)</f>
        <v>81</v>
      </c>
      <c r="BM2" s="3">
        <f>IF('Fiche A 2'!$D16="","",'Fiche A 2'!$D16)</f>
      </c>
      <c r="BN2" s="3">
        <f>IF('Fiche A 2'!$C16="","",'Fiche A 2'!$C16)</f>
        <v>8637</v>
      </c>
      <c r="BO2" s="3">
        <f>IF('Fiche A 2'!$D17="","",'Fiche A 2'!$D17)</f>
        <v>12718</v>
      </c>
      <c r="BP2" s="3">
        <f>IF('Fiche A 2'!$C17="","",'Fiche A 2'!$C17)</f>
        <v>9194</v>
      </c>
      <c r="BQ2" s="3">
        <f>IF('Fiche A 2'!$D15="","",'Fiche A 2'!$D15)</f>
      </c>
      <c r="BR2" s="3">
        <f>IF('Fiche A 2'!$C15="","",'Fiche A 2'!$C15)</f>
      </c>
      <c r="BS2" s="3">
        <f>IF('Fiche A 2'!$D26="","",'Fiche A 2'!$D26)</f>
        <v>4000</v>
      </c>
      <c r="BT2" s="3">
        <f>IF('Fiche A 2'!$C26="","",'Fiche A 2'!$C26)</f>
        <v>4076</v>
      </c>
      <c r="BU2" s="3">
        <f>IF('Fiche A 2'!$D24="","",'Fiche A 2'!$D24)</f>
      </c>
      <c r="BV2" s="3">
        <f>IF('Fiche A 2'!$C24="","",'Fiche A 2'!$C24)</f>
      </c>
      <c r="BW2" s="3">
        <f>IF('Fiche A 2'!$D27="","",'Fiche A 2'!$D27)</f>
      </c>
      <c r="BX2" s="3">
        <f>IF('Fiche A 2'!$C27="","",'Fiche A 2'!$C27)</f>
        <v>30</v>
      </c>
      <c r="BY2" s="3">
        <f>IF('Fiche A 2'!$D25="","",'Fiche A 2'!$D25)</f>
        <v>8128</v>
      </c>
      <c r="BZ2" s="3">
        <f>IF('Fiche A 2'!$C25="","",'Fiche A 2'!$C25)</f>
        <v>4780</v>
      </c>
      <c r="CA2" s="3">
        <f>IF('Fiche A 2'!$D23="","",'Fiche A 2'!$D23)</f>
      </c>
      <c r="CB2" s="3">
        <f>IF('Fiche A 2'!$C23="","",'Fiche A 2'!$C23)</f>
        <v>600</v>
      </c>
      <c r="CC2" s="3">
        <f>IF('Fiche A 2'!$D22="","",'Fiche A 2'!$D22)</f>
        <v>4468</v>
      </c>
      <c r="CD2" s="3">
        <f>IF('Fiche A 2'!$C22="","",'Fiche A 2'!$C22)</f>
        <v>4565</v>
      </c>
      <c r="CE2" s="3">
        <f>IF('Fiche A 2'!$D21="","",'Fiche A 2'!$D21)</f>
      </c>
      <c r="CF2" s="3">
        <f>IF('Fiche A 2'!$C21="","",'Fiche A 2'!$C21)</f>
      </c>
      <c r="CG2" s="3">
        <f>IF('Fiche A 2'!$D33="","",'Fiche A 2'!$D33)</f>
        <v>850</v>
      </c>
      <c r="CH2" s="3">
        <f>IF('Fiche A 2'!$C33="","",'Fiche A 2'!$C33)</f>
        <v>2561</v>
      </c>
      <c r="CI2" s="3">
        <f>IF('Fiche A 2'!$D34="","",'Fiche A 2'!$D34)</f>
        <v>3706</v>
      </c>
      <c r="CJ2" s="3">
        <f>IF('Fiche A 2'!$C34="","",'Fiche A 2'!$C34)</f>
        <v>4467</v>
      </c>
      <c r="CK2" s="3">
        <f>IF('Fiche A 2'!$D29="","",'Fiche A 2'!$D29)</f>
      </c>
      <c r="CL2" s="3">
        <f>IF('Fiche A 2'!$C29="","",'Fiche A 2'!$C29)</f>
      </c>
      <c r="CM2" s="3">
        <f>IF('Fiche A 2'!$D31="","",'Fiche A 2'!$D31)</f>
        <v>1500</v>
      </c>
      <c r="CN2" s="3">
        <f>IF('Fiche A 2'!$C31="","",'Fiche A 2'!$C31)</f>
        <v>500</v>
      </c>
      <c r="CO2" s="3">
        <f>IF('Fiche A 2'!$D30="","",'Fiche A 2'!$D30)</f>
        <v>4170</v>
      </c>
      <c r="CP2" s="3">
        <f>IF('Fiche A 2'!$C30="","",'Fiche A 2'!$C30)</f>
        <v>4228</v>
      </c>
      <c r="CQ2" s="3">
        <f>IF('Fiche A 2'!$D35="","",'Fiche A 2'!$D35)</f>
        <v>79079</v>
      </c>
      <c r="CR2" s="3">
        <f>IF('Fiche A 2'!$C35="","",'Fiche A 2'!$C35)</f>
        <v>76757</v>
      </c>
      <c r="CS2" s="3">
        <f>IF('Fiche A 2'!$D32="","",'Fiche A 2'!$D32)</f>
        <v>8000</v>
      </c>
      <c r="CT2" s="3">
        <f>IF('Fiche A 2'!$C32="","",'Fiche A 2'!$C32)</f>
        <v>18672</v>
      </c>
      <c r="CU2" s="3">
        <f>IF('Fiche A 2'!$D38="","",'Fiche A 2'!$D38)</f>
        <v>1500</v>
      </c>
      <c r="CV2" s="3">
        <f>IF('Fiche A 2'!$C38="","",'Fiche A 2'!$C38)</f>
        <v>1489</v>
      </c>
      <c r="CW2" s="3">
        <f>IF('Fiche A 2'!$C37="","",'Fiche A 2'!$C37)</f>
        <v>8507</v>
      </c>
      <c r="CX2" s="3">
        <f>IF('Fiche A 2'!$D37="","",'Fiche A 2'!$D37)</f>
        <v>16562</v>
      </c>
      <c r="CY2" s="3">
        <f>IF('Fiche A 2'!$D42="","",'Fiche A 2'!$D42)</f>
        <v>10164</v>
      </c>
      <c r="CZ2" s="3">
        <f>IF('Fiche A 2'!$C42="","",'Fiche A 2'!$C42)</f>
        <v>10765</v>
      </c>
      <c r="DA2" s="3">
        <f>IF('Fiche A 2'!$D41="","",'Fiche A 2'!$D41)</f>
        <v>132714</v>
      </c>
      <c r="DB2" s="3">
        <f>IF('Fiche A 2'!$C41="","",'Fiche A 2'!$C41)</f>
        <v>104948</v>
      </c>
      <c r="DC2" s="3">
        <f>IF('Fiche A 2'!$D40="","",'Fiche A 2'!$D40)</f>
        <v>331159</v>
      </c>
      <c r="DD2" s="3">
        <f>IF('Fiche A 2'!$C40="","",'Fiche A 2'!$C40)</f>
        <v>362875</v>
      </c>
      <c r="DE2" s="3">
        <f>IF('Fiche A 2'!$D43="","",'Fiche A 2'!$D43)</f>
      </c>
      <c r="DF2" s="3">
        <f>IF('Fiche A 2'!$C43="","",'Fiche A 2'!$C43)</f>
        <v>355</v>
      </c>
      <c r="DG2" s="3">
        <f>IF('Fiche A 2'!$D44="","",'Fiche A 2'!$D44)</f>
      </c>
      <c r="DH2" s="3">
        <f>IF('Fiche A 2'!$C44="","",'Fiche A 2'!$C44)</f>
      </c>
      <c r="DI2" s="3">
        <f>IF('Fiche A 2'!$D45="","",'Fiche A 2'!$D45)</f>
        <v>24000</v>
      </c>
      <c r="DJ2" s="3">
        <f>IF('Fiche A 2'!$C45="","",'Fiche A 2'!$C45)</f>
        <v>7576</v>
      </c>
      <c r="DK2" s="3">
        <f>IF('Fiche A 2'!$D46="","",'Fiche A 2'!$D46)</f>
      </c>
      <c r="DL2" s="3">
        <f>IF('Fiche A 2'!$C46="","",'Fiche A 2'!$C46)</f>
        <v>40017</v>
      </c>
      <c r="DM2" s="3">
        <f>IF('Fiche A 2'!$D47="","",'Fiche A 2'!$D47)</f>
      </c>
      <c r="DN2" s="3">
        <f>IF('Fiche A 2'!$C47="","",'Fiche A 2'!$C47)</f>
      </c>
      <c r="DO2" s="3">
        <f>IF('Fiche A 2'!$H14="","",'Fiche A 2'!$H14)</f>
        <v>117908</v>
      </c>
      <c r="DP2" s="3">
        <f>IF('Fiche A 2'!$G14="","",'Fiche A 2'!$G14)</f>
        <v>120545.86</v>
      </c>
      <c r="DQ2" s="3">
        <f>IF('Fiche A 2'!$H16="","",'Fiche A 2'!$H16)</f>
        <v>76000</v>
      </c>
      <c r="DR2" s="3">
        <f>IF('Fiche A 2'!$G16="","",'Fiche A 2'!$G16)</f>
        <v>16321.45</v>
      </c>
      <c r="DS2" s="3">
        <f>IF('Fiche A 2'!$H15="","",'Fiche A 2'!$H15)</f>
        <v>15000</v>
      </c>
      <c r="DT2" s="3">
        <f>IF('Fiche A 2'!$G15="","",'Fiche A 2'!$G15)</f>
        <v>72666.99</v>
      </c>
      <c r="DU2" s="3">
        <f>IF('Fiche A 2'!$H41="","",'Fiche A 2'!$H41)</f>
      </c>
      <c r="DV2" s="3">
        <f>IF('Fiche A 2'!$G41="","",'Fiche A 2'!$G41)</f>
      </c>
      <c r="DW2" s="3">
        <f>IF('Fiche A 2'!$H40="","",'Fiche A 2'!$H40)</f>
        <v>74594</v>
      </c>
      <c r="DX2" s="3">
        <f>IF('Fiche A 2'!$G40="","",'Fiche A 2'!$G40)</f>
        <v>103667.72</v>
      </c>
      <c r="DY2" s="3">
        <f>IF('Fiche A 2'!$H29="","",'Fiche A 2'!$H29)</f>
        <v>69776</v>
      </c>
      <c r="DZ2" s="3">
        <f>IF('Fiche A 2'!$G29="","",'Fiche A 2'!$G29)</f>
        <v>67224</v>
      </c>
      <c r="EA2" s="3">
        <f>IF('Fiche A 2'!$H25="","",'Fiche A 2'!$H25)</f>
        <v>6411</v>
      </c>
      <c r="EB2" s="3">
        <f>IF('Fiche A 2'!$G25="","",'Fiche A 2'!$G25)</f>
        <v>6530</v>
      </c>
      <c r="EC2" s="3">
        <f>IF('Fiche A 2'!$H19="","",'Fiche A 2'!$H19)</f>
        <v>50000</v>
      </c>
      <c r="ED2" s="3">
        <f>IF('Fiche A 2'!$G19="","",'Fiche A 2'!$G19)</f>
        <v>40000</v>
      </c>
      <c r="EE2" s="3">
        <f>IF('Fiche A 2'!$H33="","",'Fiche A 2'!$H33)</f>
      </c>
      <c r="EF2" s="3">
        <f>IF('Fiche A 2'!$G33="","",'Fiche A 2'!$G33)</f>
      </c>
      <c r="EG2" s="3">
        <f>IF('Fiche A 2'!$H39="","",'Fiche A 2'!$H39)</f>
      </c>
      <c r="EH2" s="3">
        <f>IF('Fiche A 2'!$G39="","",'Fiche A 2'!$G39)</f>
      </c>
      <c r="EI2" s="3">
        <f>IF('Fiche A 2'!$H34="","",'Fiche A 2'!$H34)</f>
        <v>125815</v>
      </c>
      <c r="EJ2" s="3">
        <f>IF('Fiche A 2'!$G34="","",'Fiche A 2'!$G34)</f>
        <v>132964.33000000002</v>
      </c>
      <c r="EK2" s="3">
        <f>IF('Fiche A 2'!$H38="","",'Fiche A 2'!$H38)</f>
        <v>70844</v>
      </c>
      <c r="EL2" s="3">
        <f>IF('Fiche A 2'!$G38="","",'Fiche A 2'!$G38)</f>
        <v>76614.99</v>
      </c>
      <c r="EM2" s="3">
        <f>IF('Fiche A 2'!$H21="","",'Fiche A 2'!$H21)</f>
        <v>8000</v>
      </c>
      <c r="EN2" s="3">
        <f>IF('Fiche A 2'!$G21="","",'Fiche A 2'!$G21)</f>
        <v>18000</v>
      </c>
      <c r="EO2" s="3">
        <f>IF('Fiche A 2'!$H43="","",'Fiche A 2'!$H43)</f>
        <v>14652</v>
      </c>
      <c r="EP2" s="3">
        <f>IF('Fiche A 2'!$G43="","",'Fiche A 2'!$G43)</f>
        <v>11569.53</v>
      </c>
      <c r="EQ2" s="3">
        <f>IF('Fiche A 2'!$H44="","",'Fiche A 2'!$H44)</f>
        <v>1500</v>
      </c>
      <c r="ER2" s="3">
        <f>IF('Fiche A 2'!$G44="","",'Fiche A 2'!$G44)</f>
        <v>912.01</v>
      </c>
      <c r="ES2" s="3">
        <f>IF('Fiche A 2'!$H45="","",'Fiche A 2'!$H45)</f>
        <v>23000</v>
      </c>
      <c r="ET2" s="3">
        <f>IF('Fiche A 2'!$G45="","",'Fiche A 2'!$G45)</f>
        <v>39847.61</v>
      </c>
      <c r="EU2" s="3">
        <f>IF('Fiche A 2'!$H46="","",'Fiche A 2'!$H46)</f>
        <v>0</v>
      </c>
      <c r="EV2" s="3">
        <f>IF('Fiche A 2'!$G46="","",'Fiche A 2'!$G46)</f>
        <v>4300</v>
      </c>
      <c r="EW2" s="3">
        <f>IF('Fiche A 2'!$H47="","",'Fiche A 2'!$H47)</f>
      </c>
      <c r="EX2" s="3">
        <f>IF('Fiche A 2'!$G47="","",'Fiche A 2'!$G47)</f>
        <v>4079.59</v>
      </c>
      <c r="EY2" s="3">
        <f>IF('Fiche A 2'!$D52="","",'Fiche A 2'!$D52)</f>
      </c>
      <c r="EZ2" s="3">
        <f>IF('Fiche A 2'!$C52="","",'Fiche A 2'!$C52)</f>
      </c>
      <c r="FA2" s="3">
        <f>IF('Fiche A 2'!$D53="","",'Fiche A 2'!$D53)</f>
        <v>35378</v>
      </c>
      <c r="FB2" s="3">
        <f>IF('Fiche A 2'!$C53="","",'Fiche A 2'!$C53)</f>
        <v>35378</v>
      </c>
      <c r="FC2" s="3">
        <f>IF('Fiche A 2'!$D51="","",'Fiche A 2'!$D51)</f>
      </c>
      <c r="FD2" s="3">
        <f>IF('Fiche A 2'!$C51="","",'Fiche A 2'!$C51)</f>
      </c>
      <c r="FE2" s="3">
        <f>IF('Fiche A 2'!$H51="","",'Fiche A 2'!$H51)</f>
        <v>35378</v>
      </c>
      <c r="FF2" s="3">
        <f>IF('Fiche A 2'!$G51="","",'Fiche A 2'!$G51)</f>
        <v>35378</v>
      </c>
      <c r="FG2" s="3">
        <f>IF('Fiche A 2'!$H53="","",'Fiche A 2'!$H53)</f>
      </c>
      <c r="FH2" s="3">
        <f>IF('Fiche A 2'!$G53="","",'Fiche A 2'!$G53)</f>
      </c>
      <c r="FI2" s="3">
        <f>IF('Fiche A 2'!$H52="","",'Fiche A 2'!$H52)</f>
      </c>
      <c r="FJ2" s="3">
        <f>IF('Fiche A 2'!$G52="","",'Fiche A 2'!$G52)</f>
      </c>
      <c r="FK2" s="8">
        <f>IF('Fiche A 3'!D22="","",'Fiche A 3'!D22)</f>
        <v>18859</v>
      </c>
      <c r="FL2" s="3">
        <f>IF('Fiche A 3'!D19="","",'Fiche A 3'!D19)</f>
        <v>94784</v>
      </c>
      <c r="FM2" s="3">
        <f>IF('Fiche A 3'!D25="","",'Fiche A 3'!D25)</f>
        <v>124019</v>
      </c>
      <c r="FN2" s="3">
        <f>IF('Fiche A 3'!D30="","",'Fiche A 3'!D30)</f>
      </c>
      <c r="FO2" s="3">
        <f>IF('Fiche A 3'!H20="","",'Fiche A 3'!H20)</f>
      </c>
      <c r="FP2" s="3">
        <f>IF('Fiche A 3'!H21="","",'Fiche A 3'!H21)</f>
        <v>37837</v>
      </c>
      <c r="FQ2" s="3">
        <f>IF('Fiche A 3'!H40="","",'Fiche A 3'!H40)</f>
      </c>
      <c r="FR2" s="2">
        <f>IF('Fiche A 1'!J37="","",'Fiche A 1'!J37)</f>
        <v>9</v>
      </c>
      <c r="FS2" s="2">
        <f>IF('Fiche A 1'!I37="","",'Fiche A 1'!I37)</f>
        <v>9.85</v>
      </c>
      <c r="FT2" s="3">
        <f>IF('Fiche A 2'!G18="","",'Fiche A 2'!G18)</f>
      </c>
      <c r="FU2" s="3">
        <f>IF('Fiche A 2'!H18="","",'Fiche A 2'!H18)</f>
      </c>
      <c r="FV2" s="2">
        <f>IF('Fiche A 2'!D57="","",'Fiche A 2'!D57)</f>
        <v>9000</v>
      </c>
      <c r="FW2" s="2">
        <f>IF('Fiche A 2'!D58="","",'Fiche A 2'!D58)</f>
        <v>16000</v>
      </c>
      <c r="FX2" s="2">
        <f>IF('Fiche A 2'!D59="","",'Fiche A 2'!D59)</f>
        <v>15000</v>
      </c>
      <c r="FY2" s="2">
        <f>IF('Fiche A 2'!D60="","",'Fiche A 2'!D60)</f>
      </c>
      <c r="FZ2" s="2">
        <f>IF('Fiche A 2'!H61="","",'Fiche A 2'!H61)</f>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46"/>
  <sheetViews>
    <sheetView showGridLines="0" zoomScale="75" zoomScaleNormal="75" zoomScalePageLayoutView="0" workbookViewId="0" topLeftCell="A28">
      <selection activeCell="F41" sqref="F41"/>
    </sheetView>
  </sheetViews>
  <sheetFormatPr defaultColWidth="10.875" defaultRowHeight="12"/>
  <cols>
    <col min="1" max="1" width="1.25" style="87" customWidth="1"/>
    <col min="2" max="2" width="25.875" style="87" customWidth="1"/>
    <col min="3" max="3" width="24.125" style="87" customWidth="1"/>
    <col min="4" max="10" width="7.125" style="87" customWidth="1"/>
    <col min="11" max="11" width="1.25" style="87" customWidth="1"/>
    <col min="12" max="16384" width="10.875" style="87" customWidth="1"/>
  </cols>
  <sheetData>
    <row r="1" spans="1:11" s="88" customFormat="1" ht="22.5" customHeight="1">
      <c r="A1" s="793" t="s">
        <v>475</v>
      </c>
      <c r="B1" s="794"/>
      <c r="C1" s="794"/>
      <c r="D1" s="794"/>
      <c r="E1" s="794"/>
      <c r="F1" s="794"/>
      <c r="G1" s="794"/>
      <c r="H1" s="794"/>
      <c r="I1" s="794"/>
      <c r="J1" s="794"/>
      <c r="K1" s="795"/>
    </row>
    <row r="2" spans="1:11" s="88" customFormat="1" ht="9.75" customHeight="1">
      <c r="A2" s="573"/>
      <c r="B2" s="173"/>
      <c r="C2" s="303"/>
      <c r="D2" s="304"/>
      <c r="E2" s="304"/>
      <c r="F2" s="304"/>
      <c r="G2" s="304"/>
      <c r="H2" s="304"/>
      <c r="I2" s="304"/>
      <c r="J2" s="304"/>
      <c r="K2" s="598"/>
    </row>
    <row r="3" spans="1:11" s="168" customFormat="1" ht="19.5" customHeight="1">
      <c r="A3" s="799"/>
      <c r="B3" s="796"/>
      <c r="C3" s="796" t="s">
        <v>551</v>
      </c>
      <c r="D3" s="796"/>
      <c r="E3" s="796"/>
      <c r="F3" s="796"/>
      <c r="G3" s="796" t="s">
        <v>552</v>
      </c>
      <c r="H3" s="796"/>
      <c r="I3" s="796"/>
      <c r="J3" s="796"/>
      <c r="K3" s="798"/>
    </row>
    <row r="4" spans="1:11" s="88" customFormat="1" ht="15" customHeight="1">
      <c r="A4" s="560"/>
      <c r="B4" s="129"/>
      <c r="C4" s="305"/>
      <c r="D4" s="306"/>
      <c r="E4" s="306"/>
      <c r="F4" s="306"/>
      <c r="G4" s="306"/>
      <c r="H4" s="306"/>
      <c r="I4" s="306"/>
      <c r="J4" s="306"/>
      <c r="K4" s="599"/>
    </row>
    <row r="5" spans="1:11" s="307" customFormat="1" ht="21" customHeight="1">
      <c r="A5" s="600"/>
      <c r="B5" s="117" t="s">
        <v>366</v>
      </c>
      <c r="C5" s="797" t="str">
        <f>IF(Accueil!B9="","",Accueil!B9)</f>
        <v>CENTRE SOCIAL DE LA CAPELETTE</v>
      </c>
      <c r="D5" s="797"/>
      <c r="E5" s="797"/>
      <c r="F5" s="797"/>
      <c r="G5" s="797"/>
      <c r="H5" s="797"/>
      <c r="I5" s="797"/>
      <c r="J5" s="797"/>
      <c r="K5" s="601"/>
    </row>
    <row r="6" spans="1:11" s="307" customFormat="1" ht="12.75" customHeight="1">
      <c r="A6" s="600"/>
      <c r="B6" s="308"/>
      <c r="C6" s="143"/>
      <c r="D6" s="143"/>
      <c r="E6" s="143"/>
      <c r="F6" s="143"/>
      <c r="G6" s="143"/>
      <c r="H6" s="143"/>
      <c r="I6" s="143"/>
      <c r="J6" s="143"/>
      <c r="K6" s="601"/>
    </row>
    <row r="7" spans="1:11" s="307" customFormat="1" ht="12" customHeight="1">
      <c r="A7" s="600"/>
      <c r="B7" s="309" t="s">
        <v>457</v>
      </c>
      <c r="C7" s="797" t="str">
        <f>IF(Accueil!B13="","",Accueil!B13)</f>
        <v>CENTRE SOCIAL DE LA CAPELETTE</v>
      </c>
      <c r="D7" s="797"/>
      <c r="E7" s="797"/>
      <c r="F7" s="797"/>
      <c r="G7" s="797"/>
      <c r="H7" s="797"/>
      <c r="I7" s="797"/>
      <c r="J7" s="797"/>
      <c r="K7" s="601"/>
    </row>
    <row r="8" spans="1:11" s="307" customFormat="1" ht="12.75" customHeight="1">
      <c r="A8" s="600"/>
      <c r="B8" s="310"/>
      <c r="C8" s="143"/>
      <c r="D8" s="143"/>
      <c r="E8" s="143"/>
      <c r="F8" s="143"/>
      <c r="G8" s="143"/>
      <c r="H8" s="143"/>
      <c r="I8" s="143"/>
      <c r="J8" s="143"/>
      <c r="K8" s="601"/>
    </row>
    <row r="9" spans="1:11" s="307" customFormat="1" ht="12.75" customHeight="1">
      <c r="A9" s="600"/>
      <c r="B9" s="310" t="s">
        <v>458</v>
      </c>
      <c r="C9" s="797" t="str">
        <f>IF(Accueil!B15="","",Accueil!B15)</f>
        <v>POINT ECOUTE SANTE 10ème </v>
      </c>
      <c r="D9" s="797"/>
      <c r="E9" s="797"/>
      <c r="F9" s="797"/>
      <c r="G9" s="797"/>
      <c r="H9" s="797"/>
      <c r="I9" s="797"/>
      <c r="J9" s="797"/>
      <c r="K9" s="602"/>
    </row>
    <row r="10" spans="1:11" s="88" customFormat="1" ht="15" customHeight="1">
      <c r="A10" s="560"/>
      <c r="B10" s="311"/>
      <c r="C10" s="306"/>
      <c r="D10" s="306"/>
      <c r="E10" s="306"/>
      <c r="F10" s="306"/>
      <c r="G10" s="306"/>
      <c r="H10" s="306"/>
      <c r="I10" s="306"/>
      <c r="J10" s="306"/>
      <c r="K10" s="599"/>
    </row>
    <row r="11" spans="1:11" s="168" customFormat="1" ht="19.5" customHeight="1">
      <c r="A11" s="789" t="s">
        <v>553</v>
      </c>
      <c r="B11" s="790"/>
      <c r="C11" s="790"/>
      <c r="D11" s="790"/>
      <c r="E11" s="790"/>
      <c r="F11" s="790"/>
      <c r="G11" s="790"/>
      <c r="H11" s="790"/>
      <c r="I11" s="790"/>
      <c r="J11" s="790"/>
      <c r="K11" s="791"/>
    </row>
    <row r="12" spans="1:11" s="88" customFormat="1" ht="13.5" customHeight="1">
      <c r="A12" s="560"/>
      <c r="B12" s="311"/>
      <c r="C12" s="306"/>
      <c r="D12" s="306"/>
      <c r="E12" s="306"/>
      <c r="F12" s="306"/>
      <c r="G12" s="306"/>
      <c r="H12" s="306"/>
      <c r="I12" s="306"/>
      <c r="J12" s="306"/>
      <c r="K12" s="599"/>
    </row>
    <row r="13" spans="1:11" s="88" customFormat="1" ht="10.5" customHeight="1">
      <c r="A13" s="560"/>
      <c r="B13" s="312" t="s">
        <v>480</v>
      </c>
      <c r="C13" s="313" t="s">
        <v>957</v>
      </c>
      <c r="D13" s="54"/>
      <c r="E13" s="54" t="s">
        <v>481</v>
      </c>
      <c r="F13" s="784" t="s">
        <v>958</v>
      </c>
      <c r="G13" s="784"/>
      <c r="H13" s="784"/>
      <c r="I13" s="784"/>
      <c r="J13" s="784"/>
      <c r="K13" s="567"/>
    </row>
    <row r="14" spans="1:11" s="88" customFormat="1" ht="12.75" customHeight="1">
      <c r="A14" s="560"/>
      <c r="B14" s="312"/>
      <c r="C14" s="82"/>
      <c r="D14" s="314"/>
      <c r="E14" s="314"/>
      <c r="F14" s="314"/>
      <c r="G14" s="314"/>
      <c r="J14" s="314"/>
      <c r="K14" s="567"/>
    </row>
    <row r="15" spans="1:11" s="88" customFormat="1" ht="10.5" customHeight="1">
      <c r="A15" s="560"/>
      <c r="B15" s="312" t="s">
        <v>482</v>
      </c>
      <c r="C15" s="313" t="s">
        <v>948</v>
      </c>
      <c r="D15" s="54"/>
      <c r="E15" s="54" t="s">
        <v>483</v>
      </c>
      <c r="F15" s="784" t="s">
        <v>959</v>
      </c>
      <c r="G15" s="784"/>
      <c r="H15" s="784"/>
      <c r="I15" s="784"/>
      <c r="J15" s="784"/>
      <c r="K15" s="603"/>
    </row>
    <row r="16" spans="1:11" s="315" customFormat="1" ht="12.75" customHeight="1">
      <c r="A16" s="560"/>
      <c r="B16" s="311"/>
      <c r="C16" s="129"/>
      <c r="D16" s="129"/>
      <c r="E16" s="129"/>
      <c r="F16" s="129"/>
      <c r="G16" s="129"/>
      <c r="H16" s="129"/>
      <c r="I16" s="129"/>
      <c r="J16" s="129"/>
      <c r="K16" s="604"/>
    </row>
    <row r="17" spans="1:11" s="168" customFormat="1" ht="19.5" customHeight="1">
      <c r="A17" s="789" t="s">
        <v>554</v>
      </c>
      <c r="B17" s="790"/>
      <c r="C17" s="790"/>
      <c r="D17" s="790"/>
      <c r="E17" s="790"/>
      <c r="F17" s="790"/>
      <c r="G17" s="790"/>
      <c r="H17" s="790"/>
      <c r="I17" s="790"/>
      <c r="J17" s="790"/>
      <c r="K17" s="791"/>
    </row>
    <row r="18" spans="1:11" s="315" customFormat="1" ht="21" customHeight="1">
      <c r="A18" s="560"/>
      <c r="B18" s="792" t="s">
        <v>555</v>
      </c>
      <c r="C18" s="792"/>
      <c r="D18" s="792"/>
      <c r="E18" s="792"/>
      <c r="F18" s="792"/>
      <c r="G18" s="792"/>
      <c r="H18" s="792"/>
      <c r="I18" s="792"/>
      <c r="J18" s="792"/>
      <c r="K18" s="605"/>
    </row>
    <row r="19" spans="1:18" s="88" customFormat="1" ht="16.5" customHeight="1">
      <c r="A19" s="560"/>
      <c r="D19" s="141"/>
      <c r="E19" s="785" t="s">
        <v>556</v>
      </c>
      <c r="F19" s="785"/>
      <c r="G19" s="785" t="s">
        <v>557</v>
      </c>
      <c r="H19" s="785"/>
      <c r="I19" s="786" t="s">
        <v>558</v>
      </c>
      <c r="J19" s="786"/>
      <c r="K19" s="606"/>
      <c r="L19" s="316"/>
      <c r="M19" s="316"/>
      <c r="N19" s="316"/>
      <c r="O19" s="316"/>
      <c r="P19" s="316"/>
      <c r="Q19" s="316"/>
      <c r="R19" s="316"/>
    </row>
    <row r="20" spans="1:14" s="88" customFormat="1" ht="12.75" customHeight="1">
      <c r="A20" s="560"/>
      <c r="B20" s="787" t="s">
        <v>559</v>
      </c>
      <c r="C20" s="787"/>
      <c r="D20" s="317"/>
      <c r="E20" s="318" t="s">
        <v>560</v>
      </c>
      <c r="F20" s="318" t="s">
        <v>561</v>
      </c>
      <c r="G20" s="318" t="s">
        <v>560</v>
      </c>
      <c r="H20" s="318" t="s">
        <v>561</v>
      </c>
      <c r="I20" s="319" t="s">
        <v>560</v>
      </c>
      <c r="J20" s="319" t="s">
        <v>561</v>
      </c>
      <c r="K20" s="607"/>
      <c r="L20" s="320"/>
      <c r="M20" s="320"/>
      <c r="N20" s="320"/>
    </row>
    <row r="21" spans="1:14" s="88" customFormat="1" ht="12.75" customHeight="1">
      <c r="A21" s="560"/>
      <c r="B21" s="520"/>
      <c r="C21" s="321"/>
      <c r="D21" s="317"/>
      <c r="E21" s="512">
        <v>40178</v>
      </c>
      <c r="F21" s="513">
        <v>40178</v>
      </c>
      <c r="G21" s="513">
        <v>40542</v>
      </c>
      <c r="H21" s="513">
        <v>40542</v>
      </c>
      <c r="I21" s="322"/>
      <c r="J21" s="322"/>
      <c r="K21" s="608"/>
      <c r="L21" s="320"/>
      <c r="M21" s="320"/>
      <c r="N21" s="320"/>
    </row>
    <row r="22" spans="1:11" s="315" customFormat="1" ht="21" customHeight="1">
      <c r="A22" s="560"/>
      <c r="B22" s="519"/>
      <c r="C22" s="323"/>
      <c r="D22" s="323"/>
      <c r="E22" s="782" t="s">
        <v>758</v>
      </c>
      <c r="F22" s="782"/>
      <c r="G22" s="782"/>
      <c r="H22" s="782"/>
      <c r="I22" s="323"/>
      <c r="J22" s="323"/>
      <c r="K22" s="605"/>
    </row>
    <row r="23" spans="1:11" s="324" customFormat="1" ht="10.5" customHeight="1">
      <c r="A23" s="609"/>
      <c r="C23" s="325" t="s">
        <v>562</v>
      </c>
      <c r="D23" s="523" t="s">
        <v>960</v>
      </c>
      <c r="E23" s="326"/>
      <c r="F23" s="326"/>
      <c r="G23" s="326"/>
      <c r="H23" s="326"/>
      <c r="I23" s="326"/>
      <c r="J23" s="326"/>
      <c r="K23" s="610"/>
    </row>
    <row r="24" spans="1:11" s="315" customFormat="1" ht="12" customHeight="1">
      <c r="A24" s="560"/>
      <c r="C24" s="327"/>
      <c r="D24" s="170"/>
      <c r="E24" s="170"/>
      <c r="F24" s="170"/>
      <c r="G24" s="170"/>
      <c r="H24" s="170"/>
      <c r="I24" s="170"/>
      <c r="J24" s="170"/>
      <c r="K24" s="605"/>
    </row>
    <row r="25" spans="1:11" s="88" customFormat="1" ht="9.75" customHeight="1">
      <c r="A25" s="611"/>
      <c r="B25" s="328"/>
      <c r="C25" s="329"/>
      <c r="D25" s="329"/>
      <c r="E25" s="329"/>
      <c r="F25" s="329"/>
      <c r="G25" s="329"/>
      <c r="H25" s="329"/>
      <c r="I25" s="329"/>
      <c r="J25" s="329"/>
      <c r="K25" s="612"/>
    </row>
    <row r="26" spans="1:11" s="330" customFormat="1" ht="19.5" customHeight="1">
      <c r="A26" s="613"/>
      <c r="B26" s="788" t="s">
        <v>454</v>
      </c>
      <c r="C26" s="788"/>
      <c r="D26" s="788"/>
      <c r="E26" s="788"/>
      <c r="F26" s="788"/>
      <c r="G26" s="788"/>
      <c r="H26" s="788"/>
      <c r="I26" s="788"/>
      <c r="J26" s="788"/>
      <c r="K26" s="614"/>
    </row>
    <row r="27" spans="1:11" s="88" customFormat="1" ht="61.5" customHeight="1">
      <c r="A27" s="611"/>
      <c r="B27" s="783" t="s">
        <v>961</v>
      </c>
      <c r="C27" s="783"/>
      <c r="D27" s="783"/>
      <c r="E27" s="783"/>
      <c r="F27" s="783"/>
      <c r="G27" s="783"/>
      <c r="H27" s="783"/>
      <c r="I27" s="783"/>
      <c r="J27" s="783"/>
      <c r="K27" s="612"/>
    </row>
    <row r="28" spans="1:11" s="88" customFormat="1" ht="9.75" customHeight="1">
      <c r="A28" s="611"/>
      <c r="B28" s="328"/>
      <c r="C28" s="329"/>
      <c r="D28" s="329"/>
      <c r="E28" s="329"/>
      <c r="F28" s="329"/>
      <c r="G28" s="329"/>
      <c r="H28" s="329"/>
      <c r="I28" s="329"/>
      <c r="J28" s="329"/>
      <c r="K28" s="612"/>
    </row>
    <row r="29" spans="1:11" s="331" customFormat="1" ht="33.75" customHeight="1">
      <c r="A29" s="609"/>
      <c r="B29" s="781" t="s">
        <v>455</v>
      </c>
      <c r="C29" s="781"/>
      <c r="D29" s="781"/>
      <c r="E29" s="781"/>
      <c r="F29" s="781"/>
      <c r="G29" s="781"/>
      <c r="H29" s="781"/>
      <c r="I29" s="781"/>
      <c r="J29" s="781"/>
      <c r="K29" s="615"/>
    </row>
    <row r="30" spans="1:11" s="88" customFormat="1" ht="61.5" customHeight="1">
      <c r="A30" s="611"/>
      <c r="B30" s="783" t="s">
        <v>962</v>
      </c>
      <c r="C30" s="783"/>
      <c r="D30" s="783"/>
      <c r="E30" s="783"/>
      <c r="F30" s="783"/>
      <c r="G30" s="783"/>
      <c r="H30" s="783"/>
      <c r="I30" s="783"/>
      <c r="J30" s="783"/>
      <c r="K30" s="612"/>
    </row>
    <row r="31" spans="1:11" s="88" customFormat="1" ht="9.75" customHeight="1">
      <c r="A31" s="611"/>
      <c r="B31" s="328"/>
      <c r="C31" s="329"/>
      <c r="D31" s="329"/>
      <c r="E31" s="329"/>
      <c r="F31" s="329"/>
      <c r="G31" s="329"/>
      <c r="H31" s="329"/>
      <c r="I31" s="329"/>
      <c r="J31" s="329"/>
      <c r="K31" s="612"/>
    </row>
    <row r="32" spans="1:11" s="331" customFormat="1" ht="33.75" customHeight="1">
      <c r="A32" s="609"/>
      <c r="B32" s="781" t="s">
        <v>563</v>
      </c>
      <c r="C32" s="781"/>
      <c r="D32" s="781"/>
      <c r="E32" s="781"/>
      <c r="F32" s="781"/>
      <c r="G32" s="781"/>
      <c r="H32" s="781"/>
      <c r="I32" s="781"/>
      <c r="J32" s="781"/>
      <c r="K32" s="615"/>
    </row>
    <row r="33" spans="1:11" s="88" customFormat="1" ht="61.5" customHeight="1">
      <c r="A33" s="611"/>
      <c r="B33" s="783" t="s">
        <v>963</v>
      </c>
      <c r="C33" s="783"/>
      <c r="D33" s="783"/>
      <c r="E33" s="783"/>
      <c r="F33" s="783"/>
      <c r="G33" s="783"/>
      <c r="H33" s="783"/>
      <c r="I33" s="783"/>
      <c r="J33" s="783"/>
      <c r="K33" s="612"/>
    </row>
    <row r="34" spans="1:11" s="88" customFormat="1" ht="16.5" customHeight="1">
      <c r="A34" s="616"/>
      <c r="B34" s="332"/>
      <c r="C34" s="333"/>
      <c r="D34" s="333"/>
      <c r="E34" s="333"/>
      <c r="F34" s="333"/>
      <c r="G34" s="333"/>
      <c r="H34" s="333"/>
      <c r="I34" s="333"/>
      <c r="J34" s="333"/>
      <c r="K34" s="617"/>
    </row>
    <row r="35" spans="1:11" s="336" customFormat="1" ht="25.5" customHeight="1">
      <c r="A35" s="609"/>
      <c r="B35" s="334" t="s">
        <v>682</v>
      </c>
      <c r="C35" s="335"/>
      <c r="D35" s="175"/>
      <c r="E35" s="732" t="s">
        <v>683</v>
      </c>
      <c r="F35" s="732"/>
      <c r="G35" s="732"/>
      <c r="H35" s="732"/>
      <c r="I35" s="732"/>
      <c r="J35" s="732"/>
      <c r="K35" s="618"/>
    </row>
    <row r="36" spans="1:11" s="147" customFormat="1" ht="25.5" customHeight="1">
      <c r="A36" s="613"/>
      <c r="B36" s="779" t="s">
        <v>759</v>
      </c>
      <c r="C36" s="778" t="s">
        <v>760</v>
      </c>
      <c r="D36" s="778"/>
      <c r="E36" s="778" t="s">
        <v>761</v>
      </c>
      <c r="F36" s="778"/>
      <c r="G36" s="780" t="s">
        <v>762</v>
      </c>
      <c r="H36" s="780"/>
      <c r="I36" s="778" t="s">
        <v>763</v>
      </c>
      <c r="J36" s="778"/>
      <c r="K36" s="619"/>
    </row>
    <row r="37" spans="1:11" s="147" customFormat="1" ht="13.5" customHeight="1">
      <c r="A37" s="613"/>
      <c r="B37" s="779"/>
      <c r="C37" s="778"/>
      <c r="D37" s="778"/>
      <c r="E37" s="318" t="s">
        <v>560</v>
      </c>
      <c r="F37" s="318" t="s">
        <v>561</v>
      </c>
      <c r="G37" s="337" t="s">
        <v>560</v>
      </c>
      <c r="H37" s="338" t="s">
        <v>561</v>
      </c>
      <c r="I37" s="318" t="s">
        <v>560</v>
      </c>
      <c r="J37" s="318" t="s">
        <v>561</v>
      </c>
      <c r="K37" s="619"/>
    </row>
    <row r="38" spans="1:11" s="341" customFormat="1" ht="10.5" customHeight="1">
      <c r="A38" s="560"/>
      <c r="B38" s="776" t="s">
        <v>764</v>
      </c>
      <c r="C38" s="777" t="s">
        <v>964</v>
      </c>
      <c r="D38" s="777"/>
      <c r="E38" s="522"/>
      <c r="F38" s="522"/>
      <c r="G38" s="339"/>
      <c r="H38" s="340"/>
      <c r="I38" s="522" t="s">
        <v>970</v>
      </c>
      <c r="J38" s="522" t="s">
        <v>970</v>
      </c>
      <c r="K38" s="620"/>
    </row>
    <row r="39" spans="1:11" s="341" customFormat="1" ht="10.5" customHeight="1">
      <c r="A39" s="560"/>
      <c r="B39" s="776"/>
      <c r="C39" s="777" t="s">
        <v>965</v>
      </c>
      <c r="D39" s="777"/>
      <c r="E39" s="522"/>
      <c r="F39" s="522"/>
      <c r="G39" s="339"/>
      <c r="H39" s="340"/>
      <c r="I39" s="522"/>
      <c r="J39" s="522" t="s">
        <v>970</v>
      </c>
      <c r="K39" s="620"/>
    </row>
    <row r="40" spans="1:11" s="341" customFormat="1" ht="10.5" customHeight="1">
      <c r="A40" s="560"/>
      <c r="B40" s="776"/>
      <c r="C40" s="777" t="s">
        <v>966</v>
      </c>
      <c r="D40" s="777"/>
      <c r="E40" s="522"/>
      <c r="F40" s="522"/>
      <c r="G40" s="339"/>
      <c r="H40" s="340"/>
      <c r="I40" s="522" t="s">
        <v>970</v>
      </c>
      <c r="J40" s="522" t="s">
        <v>970</v>
      </c>
      <c r="K40" s="620"/>
    </row>
    <row r="41" spans="1:11" s="341" customFormat="1" ht="10.5" customHeight="1">
      <c r="A41" s="560"/>
      <c r="B41" s="776" t="s">
        <v>765</v>
      </c>
      <c r="C41" s="777" t="s">
        <v>967</v>
      </c>
      <c r="D41" s="777"/>
      <c r="E41" s="522"/>
      <c r="F41" s="522"/>
      <c r="G41" s="339"/>
      <c r="H41" s="340"/>
      <c r="I41" s="522" t="s">
        <v>970</v>
      </c>
      <c r="J41" s="522" t="s">
        <v>970</v>
      </c>
      <c r="K41" s="620"/>
    </row>
    <row r="42" spans="1:11" s="341" customFormat="1" ht="10.5" customHeight="1">
      <c r="A42" s="560"/>
      <c r="B42" s="776"/>
      <c r="C42" s="777" t="s">
        <v>968</v>
      </c>
      <c r="D42" s="777"/>
      <c r="E42" s="522"/>
      <c r="F42" s="522"/>
      <c r="G42" s="339"/>
      <c r="H42" s="340"/>
      <c r="I42" s="522" t="s">
        <v>970</v>
      </c>
      <c r="J42" s="522" t="s">
        <v>970</v>
      </c>
      <c r="K42" s="620"/>
    </row>
    <row r="43" spans="1:11" s="341" customFormat="1" ht="10.5" customHeight="1">
      <c r="A43" s="560"/>
      <c r="B43" s="776"/>
      <c r="C43" s="777" t="s">
        <v>969</v>
      </c>
      <c r="D43" s="777"/>
      <c r="E43" s="522" t="s">
        <v>970</v>
      </c>
      <c r="F43" s="522" t="s">
        <v>970</v>
      </c>
      <c r="G43" s="342"/>
      <c r="H43" s="343"/>
      <c r="I43" s="522" t="s">
        <v>970</v>
      </c>
      <c r="J43" s="522" t="s">
        <v>970</v>
      </c>
      <c r="K43" s="620"/>
    </row>
    <row r="44" spans="1:11" s="88" customFormat="1" ht="9.75" customHeight="1">
      <c r="A44" s="621"/>
      <c r="B44" s="622"/>
      <c r="C44" s="623"/>
      <c r="D44" s="623"/>
      <c r="E44" s="623"/>
      <c r="F44" s="623"/>
      <c r="G44" s="623"/>
      <c r="H44" s="623"/>
      <c r="I44" s="623"/>
      <c r="J44" s="623"/>
      <c r="K44" s="624"/>
    </row>
    <row r="45" spans="2:11" ht="39.75" customHeight="1">
      <c r="B45" s="167"/>
      <c r="C45" s="167"/>
      <c r="D45" s="167"/>
      <c r="E45" s="167"/>
      <c r="F45" s="167"/>
      <c r="G45" s="167"/>
      <c r="H45" s="167"/>
      <c r="I45" s="167"/>
      <c r="J45" s="167"/>
      <c r="K45" s="167"/>
    </row>
    <row r="46" spans="2:11" ht="39.75" customHeight="1">
      <c r="B46" s="167"/>
      <c r="C46" s="167"/>
      <c r="D46" s="167"/>
      <c r="E46" s="167"/>
      <c r="F46" s="167"/>
      <c r="G46" s="167"/>
      <c r="H46" s="167"/>
      <c r="I46" s="167"/>
      <c r="J46" s="167"/>
      <c r="K46" s="167"/>
    </row>
  </sheetData>
  <sheetProtection password="CDF3" sheet="1" objects="1" scenarios="1"/>
  <mergeCells count="37">
    <mergeCell ref="A17:K17"/>
    <mergeCell ref="B18:J18"/>
    <mergeCell ref="A1:K1"/>
    <mergeCell ref="C3:F3"/>
    <mergeCell ref="C5:J5"/>
    <mergeCell ref="G3:K3"/>
    <mergeCell ref="A3:B3"/>
    <mergeCell ref="C7:J7"/>
    <mergeCell ref="C9:J9"/>
    <mergeCell ref="A11:K11"/>
    <mergeCell ref="F13:J13"/>
    <mergeCell ref="F15:J15"/>
    <mergeCell ref="B33:J33"/>
    <mergeCell ref="E35:J35"/>
    <mergeCell ref="E19:F19"/>
    <mergeCell ref="G19:H19"/>
    <mergeCell ref="I19:J19"/>
    <mergeCell ref="B20:C20"/>
    <mergeCell ref="B26:J26"/>
    <mergeCell ref="B27:J27"/>
    <mergeCell ref="C36:D37"/>
    <mergeCell ref="E36:F36"/>
    <mergeCell ref="G36:H36"/>
    <mergeCell ref="B29:J29"/>
    <mergeCell ref="E22:H22"/>
    <mergeCell ref="B30:J30"/>
    <mergeCell ref="B32:J32"/>
    <mergeCell ref="B41:B43"/>
    <mergeCell ref="C41:D41"/>
    <mergeCell ref="C42:D42"/>
    <mergeCell ref="C43:D43"/>
    <mergeCell ref="I36:J36"/>
    <mergeCell ref="B38:B40"/>
    <mergeCell ref="C38:D38"/>
    <mergeCell ref="C39:D39"/>
    <mergeCell ref="C40:D40"/>
    <mergeCell ref="B36:B37"/>
  </mergeCells>
  <printOptions horizontalCentered="1" verticalCentered="1"/>
  <pageMargins left="0" right="0" top="0" bottom="0" header="0.5118055555555555" footer="0.5118055555555555"/>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U122"/>
  <sheetViews>
    <sheetView showGridLines="0" zoomScaleSheetLayoutView="100" zoomScalePageLayoutView="0" workbookViewId="0" topLeftCell="A10">
      <selection activeCell="G32" sqref="G32"/>
    </sheetView>
  </sheetViews>
  <sheetFormatPr defaultColWidth="10.875" defaultRowHeight="12"/>
  <cols>
    <col min="1" max="1" width="1.25" style="344" customWidth="1"/>
    <col min="2" max="2" width="12.375" style="344" customWidth="1"/>
    <col min="3" max="4" width="9.00390625" style="344" customWidth="1"/>
    <col min="5" max="5" width="12.375" style="344" customWidth="1"/>
    <col min="6" max="7" width="9.00390625" style="344" customWidth="1"/>
    <col min="8" max="8" width="12.375" style="344" customWidth="1"/>
    <col min="9" max="10" width="9.00390625" style="344" customWidth="1"/>
    <col min="11" max="11" width="1.25" style="344" customWidth="1"/>
    <col min="12" max="12" width="4.875" style="344" customWidth="1"/>
    <col min="13" max="13" width="4.875" style="336" customWidth="1"/>
    <col min="14" max="14" width="15.75390625" style="344" customWidth="1"/>
    <col min="15" max="16384" width="10.875" style="344" customWidth="1"/>
  </cols>
  <sheetData>
    <row r="1" spans="1:11" s="336" customFormat="1" ht="28.5" customHeight="1">
      <c r="A1" s="793" t="s">
        <v>475</v>
      </c>
      <c r="B1" s="794"/>
      <c r="C1" s="794"/>
      <c r="D1" s="794"/>
      <c r="E1" s="794"/>
      <c r="F1" s="794"/>
      <c r="G1" s="794"/>
      <c r="H1" s="794"/>
      <c r="I1" s="794"/>
      <c r="J1" s="794"/>
      <c r="K1" s="795"/>
    </row>
    <row r="2" spans="1:13" s="336" customFormat="1" ht="6" customHeight="1">
      <c r="A2" s="625"/>
      <c r="H2" s="108"/>
      <c r="K2" s="615"/>
      <c r="L2" s="345"/>
      <c r="M2" s="345"/>
    </row>
    <row r="3" spans="1:13" s="336" customFormat="1" ht="24.75" customHeight="1">
      <c r="A3" s="812" t="s">
        <v>551</v>
      </c>
      <c r="B3" s="813"/>
      <c r="C3" s="813"/>
      <c r="D3" s="813"/>
      <c r="E3" s="813"/>
      <c r="F3" s="813"/>
      <c r="G3" s="813"/>
      <c r="H3" s="813"/>
      <c r="I3" s="816" t="s">
        <v>766</v>
      </c>
      <c r="J3" s="816"/>
      <c r="K3" s="817"/>
      <c r="L3" s="346"/>
      <c r="M3" s="347"/>
    </row>
    <row r="4" spans="1:13" s="350" customFormat="1" ht="6" customHeight="1">
      <c r="A4" s="626"/>
      <c r="B4" s="348"/>
      <c r="C4" s="349"/>
      <c r="D4" s="349"/>
      <c r="E4" s="349"/>
      <c r="F4" s="349"/>
      <c r="G4" s="349"/>
      <c r="H4" s="349"/>
      <c r="I4" s="349"/>
      <c r="J4" s="349"/>
      <c r="K4" s="627"/>
      <c r="L4" s="346"/>
      <c r="M4" s="347"/>
    </row>
    <row r="5" spans="1:13" s="350" customFormat="1" ht="24.75" customHeight="1">
      <c r="A5" s="789" t="s">
        <v>585</v>
      </c>
      <c r="B5" s="790"/>
      <c r="C5" s="790"/>
      <c r="D5" s="790"/>
      <c r="E5" s="790"/>
      <c r="F5" s="790"/>
      <c r="G5" s="790"/>
      <c r="H5" s="790"/>
      <c r="I5" s="790"/>
      <c r="J5" s="790"/>
      <c r="K5" s="791"/>
      <c r="L5" s="351"/>
      <c r="M5" s="347"/>
    </row>
    <row r="6" spans="1:13" s="350" customFormat="1" ht="27.75" customHeight="1">
      <c r="A6" s="628"/>
      <c r="B6" s="814" t="s">
        <v>690</v>
      </c>
      <c r="C6" s="814"/>
      <c r="D6" s="814"/>
      <c r="E6" s="814"/>
      <c r="F6" s="814"/>
      <c r="G6" s="814"/>
      <c r="H6" s="814"/>
      <c r="I6" s="814"/>
      <c r="J6" s="814"/>
      <c r="K6" s="815"/>
      <c r="L6" s="351"/>
      <c r="M6" s="347"/>
    </row>
    <row r="7" spans="1:13" s="350" customFormat="1" ht="12" customHeight="1">
      <c r="A7" s="628"/>
      <c r="D7" s="776" t="s">
        <v>691</v>
      </c>
      <c r="E7" s="776"/>
      <c r="F7" s="776"/>
      <c r="G7" s="776"/>
      <c r="H7" s="118"/>
      <c r="I7" s="776" t="s">
        <v>692</v>
      </c>
      <c r="J7" s="776"/>
      <c r="K7" s="629"/>
      <c r="L7" s="351"/>
      <c r="M7" s="347"/>
    </row>
    <row r="8" spans="1:13" s="350" customFormat="1" ht="15" customHeight="1">
      <c r="A8" s="628"/>
      <c r="B8" s="352"/>
      <c r="D8" s="776"/>
      <c r="E8" s="776"/>
      <c r="F8" s="776"/>
      <c r="G8" s="776"/>
      <c r="H8" s="118"/>
      <c r="I8" s="353" t="s">
        <v>560</v>
      </c>
      <c r="J8" s="353" t="s">
        <v>561</v>
      </c>
      <c r="K8" s="630"/>
      <c r="L8" s="351"/>
      <c r="M8" s="347"/>
    </row>
    <row r="9" spans="1:13" s="350" customFormat="1" ht="15" customHeight="1">
      <c r="A9" s="609"/>
      <c r="D9" s="807" t="s">
        <v>971</v>
      </c>
      <c r="E9" s="807"/>
      <c r="F9" s="807"/>
      <c r="G9" s="807"/>
      <c r="H9" s="354"/>
      <c r="I9" s="523">
        <v>426</v>
      </c>
      <c r="J9" s="523">
        <v>360</v>
      </c>
      <c r="K9" s="630"/>
      <c r="L9" s="351"/>
      <c r="M9" s="347"/>
    </row>
    <row r="10" spans="1:13" s="350" customFormat="1" ht="15" customHeight="1">
      <c r="A10" s="609"/>
      <c r="D10" s="807" t="s">
        <v>972</v>
      </c>
      <c r="E10" s="807"/>
      <c r="F10" s="807"/>
      <c r="G10" s="807"/>
      <c r="H10" s="354"/>
      <c r="I10" s="523">
        <v>2</v>
      </c>
      <c r="J10" s="523">
        <v>2</v>
      </c>
      <c r="K10" s="630"/>
      <c r="L10" s="351"/>
      <c r="M10" s="347"/>
    </row>
    <row r="11" spans="1:13" s="350" customFormat="1" ht="15" customHeight="1">
      <c r="A11" s="609"/>
      <c r="D11" s="807" t="s">
        <v>973</v>
      </c>
      <c r="E11" s="807"/>
      <c r="F11" s="807"/>
      <c r="G11" s="807"/>
      <c r="H11" s="354"/>
      <c r="I11" s="523">
        <v>27</v>
      </c>
      <c r="J11" s="523">
        <v>24</v>
      </c>
      <c r="K11" s="630"/>
      <c r="L11" s="351"/>
      <c r="M11" s="347"/>
    </row>
    <row r="12" spans="1:13" s="350" customFormat="1" ht="15" customHeight="1">
      <c r="A12" s="609"/>
      <c r="D12" s="807" t="s">
        <v>974</v>
      </c>
      <c r="E12" s="807"/>
      <c r="F12" s="807"/>
      <c r="G12" s="807"/>
      <c r="H12" s="354"/>
      <c r="I12" s="523">
        <v>0</v>
      </c>
      <c r="J12" s="523">
        <v>2</v>
      </c>
      <c r="K12" s="630"/>
      <c r="L12" s="351"/>
      <c r="M12" s="347"/>
    </row>
    <row r="13" spans="1:13" s="350" customFormat="1" ht="15" customHeight="1">
      <c r="A13" s="609"/>
      <c r="D13" s="807" t="s">
        <v>975</v>
      </c>
      <c r="E13" s="807"/>
      <c r="F13" s="807"/>
      <c r="G13" s="807"/>
      <c r="H13" s="354"/>
      <c r="I13" s="523">
        <v>4</v>
      </c>
      <c r="J13" s="523">
        <v>6</v>
      </c>
      <c r="K13" s="630"/>
      <c r="L13" s="351"/>
      <c r="M13" s="347"/>
    </row>
    <row r="14" spans="1:13" s="350" customFormat="1" ht="13.5" customHeight="1">
      <c r="A14" s="609"/>
      <c r="H14" s="55"/>
      <c r="K14" s="631"/>
      <c r="L14" s="355"/>
      <c r="M14" s="355"/>
    </row>
    <row r="15" spans="1:11" s="336" customFormat="1" ht="24.75" customHeight="1">
      <c r="A15" s="809" t="s">
        <v>603</v>
      </c>
      <c r="B15" s="810"/>
      <c r="C15" s="810"/>
      <c r="D15" s="810"/>
      <c r="E15" s="810"/>
      <c r="F15" s="810"/>
      <c r="G15" s="810"/>
      <c r="H15" s="810"/>
      <c r="I15" s="810"/>
      <c r="J15" s="810"/>
      <c r="K15" s="811"/>
    </row>
    <row r="16" spans="1:11" s="350" customFormat="1" ht="9" customHeight="1">
      <c r="A16" s="632"/>
      <c r="B16" s="356"/>
      <c r="C16" s="357"/>
      <c r="D16" s="357"/>
      <c r="E16" s="357"/>
      <c r="F16" s="357"/>
      <c r="G16" s="357"/>
      <c r="H16" s="357"/>
      <c r="I16" s="357"/>
      <c r="J16" s="357"/>
      <c r="K16" s="633"/>
    </row>
    <row r="17" spans="1:11" s="336" customFormat="1" ht="18" customHeight="1">
      <c r="A17" s="625"/>
      <c r="C17" s="358"/>
      <c r="D17" s="358"/>
      <c r="E17" s="358"/>
      <c r="H17" s="358"/>
      <c r="I17" s="138" t="s">
        <v>560</v>
      </c>
      <c r="J17" s="138" t="s">
        <v>561</v>
      </c>
      <c r="K17" s="634"/>
    </row>
    <row r="18" spans="1:11" s="336" customFormat="1" ht="15" customHeight="1">
      <c r="A18" s="635"/>
      <c r="B18" s="808" t="s">
        <v>604</v>
      </c>
      <c r="C18" s="808"/>
      <c r="D18" s="808"/>
      <c r="E18" s="808"/>
      <c r="F18" s="808"/>
      <c r="G18" s="808"/>
      <c r="H18" s="359"/>
      <c r="I18" s="360">
        <v>199</v>
      </c>
      <c r="J18" s="360">
        <v>200</v>
      </c>
      <c r="K18" s="636"/>
    </row>
    <row r="19" spans="1:11" s="336" customFormat="1" ht="9.75" customHeight="1">
      <c r="A19" s="635"/>
      <c r="B19" s="361"/>
      <c r="C19" s="155"/>
      <c r="D19" s="361"/>
      <c r="E19" s="362"/>
      <c r="F19" s="155"/>
      <c r="G19" s="155"/>
      <c r="H19" s="54"/>
      <c r="I19" s="363"/>
      <c r="J19" s="363"/>
      <c r="K19" s="636"/>
    </row>
    <row r="20" spans="1:11" s="350" customFormat="1" ht="15" customHeight="1">
      <c r="A20" s="637"/>
      <c r="B20" s="800" t="s">
        <v>605</v>
      </c>
      <c r="C20" s="800"/>
      <c r="D20" s="800"/>
      <c r="E20" s="800"/>
      <c r="F20" s="800"/>
      <c r="G20" s="800"/>
      <c r="H20" s="118"/>
      <c r="I20" s="360">
        <v>199</v>
      </c>
      <c r="J20" s="360">
        <v>200</v>
      </c>
      <c r="K20" s="638"/>
    </row>
    <row r="21" spans="1:11" s="350" customFormat="1" ht="9" customHeight="1">
      <c r="A21" s="637"/>
      <c r="B21" s="364"/>
      <c r="D21" s="364"/>
      <c r="E21" s="323"/>
      <c r="F21" s="364"/>
      <c r="G21" s="364"/>
      <c r="H21" s="311"/>
      <c r="I21" s="364"/>
      <c r="J21" s="364"/>
      <c r="K21" s="638"/>
    </row>
    <row r="22" spans="1:12" s="129" customFormat="1" ht="19.5" customHeight="1">
      <c r="A22" s="639"/>
      <c r="B22" s="347" t="s">
        <v>606</v>
      </c>
      <c r="D22" s="118"/>
      <c r="E22" s="118"/>
      <c r="F22" s="118"/>
      <c r="G22" s="118"/>
      <c r="H22" s="118"/>
      <c r="I22" s="347"/>
      <c r="J22" s="347"/>
      <c r="K22" s="640"/>
      <c r="L22" s="365"/>
    </row>
    <row r="23" spans="1:12" s="55" customFormat="1" ht="15" customHeight="1">
      <c r="A23" s="538"/>
      <c r="C23" s="138" t="s">
        <v>560</v>
      </c>
      <c r="D23" s="138" t="s">
        <v>561</v>
      </c>
      <c r="E23" s="54"/>
      <c r="F23" s="138" t="s">
        <v>560</v>
      </c>
      <c r="G23" s="138" t="s">
        <v>561</v>
      </c>
      <c r="K23" s="641"/>
      <c r="L23" s="39"/>
    </row>
    <row r="24" spans="1:12" s="350" customFormat="1" ht="15" customHeight="1">
      <c r="A24" s="637"/>
      <c r="B24" s="54" t="s">
        <v>607</v>
      </c>
      <c r="C24" s="360">
        <v>66</v>
      </c>
      <c r="D24" s="360">
        <v>80</v>
      </c>
      <c r="E24" s="54" t="s">
        <v>826</v>
      </c>
      <c r="F24" s="360">
        <v>133</v>
      </c>
      <c r="G24" s="360">
        <v>120</v>
      </c>
      <c r="K24" s="641"/>
      <c r="L24" s="39"/>
    </row>
    <row r="25" spans="1:11" s="350" customFormat="1" ht="7.5" customHeight="1">
      <c r="A25" s="637"/>
      <c r="B25" s="311"/>
      <c r="C25" s="366"/>
      <c r="D25" s="366"/>
      <c r="E25" s="367"/>
      <c r="F25" s="366"/>
      <c r="G25" s="366"/>
      <c r="H25" s="367"/>
      <c r="I25" s="366"/>
      <c r="J25" s="366"/>
      <c r="K25" s="638"/>
    </row>
    <row r="26" spans="1:11" s="350" customFormat="1" ht="15" customHeight="1">
      <c r="A26" s="637"/>
      <c r="B26" s="347" t="s">
        <v>725</v>
      </c>
      <c r="D26" s="347"/>
      <c r="E26" s="54"/>
      <c r="F26" s="347"/>
      <c r="G26" s="347"/>
      <c r="H26" s="54"/>
      <c r="I26" s="347"/>
      <c r="J26" s="347"/>
      <c r="K26" s="641"/>
    </row>
    <row r="27" spans="1:11" s="55" customFormat="1" ht="18" customHeight="1">
      <c r="A27" s="538"/>
      <c r="B27" s="54"/>
      <c r="C27" s="138" t="s">
        <v>560</v>
      </c>
      <c r="D27" s="138" t="s">
        <v>561</v>
      </c>
      <c r="E27" s="54"/>
      <c r="F27" s="138" t="s">
        <v>560</v>
      </c>
      <c r="G27" s="138" t="s">
        <v>561</v>
      </c>
      <c r="H27" s="54"/>
      <c r="I27" s="138" t="s">
        <v>560</v>
      </c>
      <c r="J27" s="138" t="s">
        <v>561</v>
      </c>
      <c r="K27" s="642"/>
    </row>
    <row r="28" spans="1:11" s="55" customFormat="1" ht="15" customHeight="1">
      <c r="A28" s="538"/>
      <c r="B28" s="368" t="s">
        <v>726</v>
      </c>
      <c r="C28" s="360">
        <v>5</v>
      </c>
      <c r="D28" s="360">
        <v>6</v>
      </c>
      <c r="E28" s="368" t="s">
        <v>727</v>
      </c>
      <c r="F28" s="360">
        <v>2</v>
      </c>
      <c r="G28" s="360">
        <v>6</v>
      </c>
      <c r="H28" s="368" t="s">
        <v>728</v>
      </c>
      <c r="I28" s="360">
        <v>20</v>
      </c>
      <c r="J28" s="360">
        <v>10</v>
      </c>
      <c r="K28" s="641"/>
    </row>
    <row r="29" spans="1:11" s="55" customFormat="1" ht="6.75" customHeight="1">
      <c r="A29" s="538"/>
      <c r="B29" s="368"/>
      <c r="E29" s="368"/>
      <c r="H29" s="368"/>
      <c r="K29" s="642"/>
    </row>
    <row r="30" spans="1:11" s="55" customFormat="1" ht="15" customHeight="1">
      <c r="A30" s="538"/>
      <c r="B30" s="368" t="s">
        <v>729</v>
      </c>
      <c r="C30" s="360">
        <v>39</v>
      </c>
      <c r="D30" s="360">
        <v>15</v>
      </c>
      <c r="E30" s="368" t="s">
        <v>730</v>
      </c>
      <c r="F30" s="360">
        <v>4</v>
      </c>
      <c r="G30" s="360">
        <v>10</v>
      </c>
      <c r="H30" s="368" t="s">
        <v>731</v>
      </c>
      <c r="I30" s="360" t="s">
        <v>997</v>
      </c>
      <c r="J30" s="360">
        <v>15</v>
      </c>
      <c r="K30" s="641"/>
    </row>
    <row r="31" spans="1:11" s="55" customFormat="1" ht="6.75" customHeight="1">
      <c r="A31" s="538"/>
      <c r="B31" s="368"/>
      <c r="E31" s="368"/>
      <c r="H31" s="368"/>
      <c r="K31" s="642"/>
    </row>
    <row r="32" spans="1:16" s="55" customFormat="1" ht="15" customHeight="1">
      <c r="A32" s="538"/>
      <c r="B32" s="368" t="s">
        <v>732</v>
      </c>
      <c r="C32" s="360" t="s">
        <v>997</v>
      </c>
      <c r="D32" s="360">
        <v>15</v>
      </c>
      <c r="E32" s="368" t="s">
        <v>658</v>
      </c>
      <c r="F32" s="360">
        <v>129</v>
      </c>
      <c r="G32" s="360">
        <v>123</v>
      </c>
      <c r="H32" s="368" t="s">
        <v>659</v>
      </c>
      <c r="I32" s="360"/>
      <c r="J32" s="360"/>
      <c r="K32" s="641"/>
      <c r="P32" s="369"/>
    </row>
    <row r="33" spans="1:11" s="336" customFormat="1" ht="12.75" customHeight="1">
      <c r="A33" s="625"/>
      <c r="C33" s="358"/>
      <c r="D33" s="358"/>
      <c r="E33" s="358"/>
      <c r="F33" s="358"/>
      <c r="G33" s="358"/>
      <c r="H33" s="358"/>
      <c r="I33" s="358"/>
      <c r="J33" s="358"/>
      <c r="K33" s="634"/>
    </row>
    <row r="34" spans="1:11" s="336" customFormat="1" ht="15" customHeight="1">
      <c r="A34" s="635"/>
      <c r="B34" s="370" t="s">
        <v>615</v>
      </c>
      <c r="D34" s="370"/>
      <c r="E34" s="371"/>
      <c r="F34" s="370"/>
      <c r="G34" s="370"/>
      <c r="H34" s="54"/>
      <c r="I34" s="370"/>
      <c r="J34" s="370"/>
      <c r="K34" s="636"/>
    </row>
    <row r="35" spans="1:11" s="350" customFormat="1" ht="15.75" customHeight="1">
      <c r="A35" s="637"/>
      <c r="B35" s="347" t="s">
        <v>616</v>
      </c>
      <c r="D35" s="347"/>
      <c r="E35" s="371"/>
      <c r="F35" s="347"/>
      <c r="G35" s="347"/>
      <c r="H35" s="371"/>
      <c r="I35" s="347"/>
      <c r="J35" s="347"/>
      <c r="K35" s="643"/>
    </row>
    <row r="36" spans="1:11" s="55" customFormat="1" ht="15" customHeight="1">
      <c r="A36" s="538"/>
      <c r="B36" s="54"/>
      <c r="C36" s="138" t="s">
        <v>560</v>
      </c>
      <c r="D36" s="138" t="s">
        <v>561</v>
      </c>
      <c r="E36" s="54"/>
      <c r="F36" s="138" t="s">
        <v>560</v>
      </c>
      <c r="G36" s="138" t="s">
        <v>561</v>
      </c>
      <c r="H36" s="54"/>
      <c r="I36" s="138" t="s">
        <v>560</v>
      </c>
      <c r="J36" s="138" t="s">
        <v>561</v>
      </c>
      <c r="K36" s="642"/>
    </row>
    <row r="37" spans="1:11" s="55" customFormat="1" ht="15" customHeight="1">
      <c r="A37" s="538"/>
      <c r="B37" s="368" t="s">
        <v>617</v>
      </c>
      <c r="C37" s="360"/>
      <c r="D37" s="360"/>
      <c r="E37" s="368" t="s">
        <v>618</v>
      </c>
      <c r="F37" s="360"/>
      <c r="G37" s="360"/>
      <c r="H37" s="368" t="s">
        <v>619</v>
      </c>
      <c r="I37" s="360"/>
      <c r="J37" s="360"/>
      <c r="K37" s="641"/>
    </row>
    <row r="38" spans="1:11" s="55" customFormat="1" ht="6.75" customHeight="1">
      <c r="A38" s="538"/>
      <c r="B38" s="368"/>
      <c r="C38" s="372"/>
      <c r="D38" s="372"/>
      <c r="E38" s="368"/>
      <c r="F38" s="372"/>
      <c r="G38" s="372"/>
      <c r="H38" s="368"/>
      <c r="I38" s="372"/>
      <c r="J38" s="372"/>
      <c r="K38" s="642"/>
    </row>
    <row r="39" spans="1:11" s="55" customFormat="1" ht="15" customHeight="1">
      <c r="A39" s="538"/>
      <c r="B39" s="175" t="s">
        <v>620</v>
      </c>
      <c r="C39" s="360"/>
      <c r="D39" s="360"/>
      <c r="E39" s="368" t="s">
        <v>621</v>
      </c>
      <c r="F39" s="360"/>
      <c r="G39" s="360"/>
      <c r="H39" s="373" t="s">
        <v>622</v>
      </c>
      <c r="I39" s="374"/>
      <c r="J39" s="374"/>
      <c r="K39" s="641"/>
    </row>
    <row r="40" spans="1:11" s="55" customFormat="1" ht="12.75" customHeight="1">
      <c r="A40" s="538"/>
      <c r="B40" s="175" t="s">
        <v>623</v>
      </c>
      <c r="C40" s="375"/>
      <c r="D40" s="375"/>
      <c r="E40" s="54"/>
      <c r="F40" s="375"/>
      <c r="G40" s="375"/>
      <c r="H40" s="54"/>
      <c r="I40" s="375"/>
      <c r="J40" s="375"/>
      <c r="K40" s="641"/>
    </row>
    <row r="41" spans="1:11" s="350" customFormat="1" ht="12.75" customHeight="1">
      <c r="A41" s="637"/>
      <c r="B41" s="311"/>
      <c r="C41" s="367"/>
      <c r="D41" s="367"/>
      <c r="E41" s="311"/>
      <c r="F41" s="367"/>
      <c r="G41" s="367"/>
      <c r="H41" s="311"/>
      <c r="I41" s="367"/>
      <c r="J41" s="367"/>
      <c r="K41" s="638"/>
    </row>
    <row r="42" spans="1:11" s="350" customFormat="1" ht="15.75" customHeight="1">
      <c r="A42" s="637"/>
      <c r="B42" s="347" t="s">
        <v>717</v>
      </c>
      <c r="D42" s="347"/>
      <c r="E42" s="371"/>
      <c r="F42" s="347"/>
      <c r="G42" s="347"/>
      <c r="H42" s="371"/>
      <c r="I42" s="347"/>
      <c r="J42" s="347"/>
      <c r="K42" s="643"/>
    </row>
    <row r="43" spans="1:11" s="55" customFormat="1" ht="15" customHeight="1">
      <c r="A43" s="538"/>
      <c r="B43" s="358"/>
      <c r="C43" s="376" t="s">
        <v>560</v>
      </c>
      <c r="D43" s="376" t="s">
        <v>561</v>
      </c>
      <c r="E43" s="54"/>
      <c r="F43" s="138" t="s">
        <v>560</v>
      </c>
      <c r="G43" s="138" t="s">
        <v>561</v>
      </c>
      <c r="H43" s="54"/>
      <c r="I43" s="138" t="s">
        <v>560</v>
      </c>
      <c r="J43" s="138" t="s">
        <v>561</v>
      </c>
      <c r="K43" s="642"/>
    </row>
    <row r="44" spans="1:11" s="55" customFormat="1" ht="15" customHeight="1">
      <c r="A44" s="538"/>
      <c r="B44" s="373" t="s">
        <v>718</v>
      </c>
      <c r="C44" s="374"/>
      <c r="D44" s="374"/>
      <c r="E44" s="368" t="s">
        <v>719</v>
      </c>
      <c r="F44" s="360"/>
      <c r="G44" s="360"/>
      <c r="H44" s="368" t="s">
        <v>720</v>
      </c>
      <c r="I44" s="360"/>
      <c r="J44" s="360"/>
      <c r="K44" s="641"/>
    </row>
    <row r="45" spans="1:11" s="55" customFormat="1" ht="12" customHeight="1">
      <c r="A45" s="538"/>
      <c r="B45" s="54"/>
      <c r="C45" s="377"/>
      <c r="D45" s="377"/>
      <c r="E45" s="378"/>
      <c r="F45" s="377"/>
      <c r="G45" s="377"/>
      <c r="H45" s="378"/>
      <c r="I45" s="377"/>
      <c r="J45" s="377"/>
      <c r="K45" s="641"/>
    </row>
    <row r="46" spans="1:11" s="350" customFormat="1" ht="18" customHeight="1">
      <c r="A46" s="637"/>
      <c r="B46" s="347" t="s">
        <v>721</v>
      </c>
      <c r="D46" s="347"/>
      <c r="E46" s="371"/>
      <c r="F46" s="347"/>
      <c r="G46" s="347"/>
      <c r="H46" s="371"/>
      <c r="I46" s="347"/>
      <c r="J46" s="347"/>
      <c r="K46" s="643"/>
    </row>
    <row r="47" spans="1:11" s="380" customFormat="1" ht="15" customHeight="1">
      <c r="A47" s="644"/>
      <c r="B47" s="379"/>
      <c r="C47" s="138" t="s">
        <v>560</v>
      </c>
      <c r="D47" s="138" t="s">
        <v>561</v>
      </c>
      <c r="E47" s="54"/>
      <c r="F47" s="138" t="s">
        <v>560</v>
      </c>
      <c r="G47" s="138" t="s">
        <v>561</v>
      </c>
      <c r="H47" s="54"/>
      <c r="I47" s="138" t="s">
        <v>560</v>
      </c>
      <c r="J47" s="138" t="s">
        <v>561</v>
      </c>
      <c r="K47" s="645"/>
    </row>
    <row r="48" spans="1:11" s="55" customFormat="1" ht="15" customHeight="1">
      <c r="A48" s="538"/>
      <c r="B48" s="368" t="s">
        <v>722</v>
      </c>
      <c r="C48" s="360"/>
      <c r="D48" s="360"/>
      <c r="E48" s="368" t="s">
        <v>723</v>
      </c>
      <c r="F48" s="360"/>
      <c r="G48" s="360"/>
      <c r="H48" s="368" t="s">
        <v>812</v>
      </c>
      <c r="I48" s="360"/>
      <c r="J48" s="360"/>
      <c r="K48" s="641"/>
    </row>
    <row r="49" spans="1:11" s="55" customFormat="1" ht="6.75" customHeight="1">
      <c r="A49" s="538"/>
      <c r="B49" s="368"/>
      <c r="C49" s="372"/>
      <c r="D49" s="381"/>
      <c r="E49" s="382"/>
      <c r="F49" s="372"/>
      <c r="G49" s="381"/>
      <c r="H49" s="368"/>
      <c r="I49" s="372"/>
      <c r="J49" s="381"/>
      <c r="K49" s="646"/>
    </row>
    <row r="50" spans="1:11" s="55" customFormat="1" ht="15" customHeight="1">
      <c r="A50" s="538"/>
      <c r="B50" s="368" t="s">
        <v>813</v>
      </c>
      <c r="C50" s="360"/>
      <c r="D50" s="360"/>
      <c r="E50" s="368" t="s">
        <v>609</v>
      </c>
      <c r="F50" s="360"/>
      <c r="G50" s="360"/>
      <c r="H50" s="368" t="s">
        <v>610</v>
      </c>
      <c r="I50" s="360"/>
      <c r="J50" s="360"/>
      <c r="K50" s="641"/>
    </row>
    <row r="51" spans="1:11" s="55" customFormat="1" ht="15" customHeight="1">
      <c r="A51" s="538"/>
      <c r="B51" s="54"/>
      <c r="C51" s="367"/>
      <c r="D51" s="367"/>
      <c r="E51" s="54"/>
      <c r="F51" s="367"/>
      <c r="G51" s="367"/>
      <c r="H51" s="54"/>
      <c r="I51" s="367"/>
      <c r="J51" s="367"/>
      <c r="K51" s="642"/>
    </row>
    <row r="52" spans="1:21" s="336" customFormat="1" ht="31.5" customHeight="1">
      <c r="A52" s="801" t="s">
        <v>501</v>
      </c>
      <c r="B52" s="802"/>
      <c r="C52" s="802"/>
      <c r="D52" s="802"/>
      <c r="E52" s="802"/>
      <c r="F52" s="802"/>
      <c r="G52" s="802"/>
      <c r="H52" s="802"/>
      <c r="I52" s="802"/>
      <c r="J52" s="802"/>
      <c r="K52" s="803"/>
      <c r="N52" s="344"/>
      <c r="O52" s="344"/>
      <c r="P52" s="344"/>
      <c r="Q52" s="344"/>
      <c r="R52" s="344"/>
      <c r="S52" s="344"/>
      <c r="T52" s="344"/>
      <c r="U52" s="344"/>
    </row>
    <row r="53" spans="1:21" s="336" customFormat="1" ht="27" customHeight="1">
      <c r="A53" s="804" t="str">
        <f>Accueil!$B$9&amp;" "&amp;"/"&amp;" "&amp;Accueil!$B$13&amp;" "&amp;"/"&amp;" "&amp;Accueil!$B$15</f>
        <v>CENTRE SOCIAL DE LA CAPELETTE / CENTRE SOCIAL DE LA CAPELETTE / POINT ECOUTE SANTE 10ème </v>
      </c>
      <c r="B53" s="805"/>
      <c r="C53" s="805"/>
      <c r="D53" s="805"/>
      <c r="E53" s="805"/>
      <c r="F53" s="805"/>
      <c r="G53" s="805"/>
      <c r="H53" s="805"/>
      <c r="I53" s="805"/>
      <c r="J53" s="805"/>
      <c r="K53" s="806"/>
      <c r="L53" s="383"/>
      <c r="N53" s="344"/>
      <c r="O53" s="344"/>
      <c r="P53" s="344"/>
      <c r="Q53" s="344"/>
      <c r="R53" s="344"/>
      <c r="S53" s="344"/>
      <c r="T53" s="344"/>
      <c r="U53" s="344"/>
    </row>
    <row r="54" spans="14:21" s="336" customFormat="1" ht="15.75" customHeight="1">
      <c r="N54" s="344"/>
      <c r="O54" s="344"/>
      <c r="P54" s="344"/>
      <c r="Q54" s="344"/>
      <c r="R54" s="344"/>
      <c r="S54" s="344"/>
      <c r="T54" s="344"/>
      <c r="U54" s="344"/>
    </row>
    <row r="55" s="157" customFormat="1" ht="48.75" customHeight="1"/>
    <row r="56" spans="14:21" s="336" customFormat="1" ht="12.75">
      <c r="N56" s="344"/>
      <c r="O56" s="344"/>
      <c r="P56" s="344"/>
      <c r="Q56" s="344"/>
      <c r="R56" s="344"/>
      <c r="S56" s="344"/>
      <c r="T56" s="344"/>
      <c r="U56" s="344"/>
    </row>
    <row r="57" spans="14:21" s="336" customFormat="1" ht="30" customHeight="1">
      <c r="N57" s="344"/>
      <c r="O57" s="344"/>
      <c r="P57" s="344"/>
      <c r="Q57" s="344"/>
      <c r="R57" s="344"/>
      <c r="S57" s="344"/>
      <c r="T57" s="344"/>
      <c r="U57" s="344"/>
    </row>
    <row r="58" s="350" customFormat="1" ht="30" customHeight="1"/>
    <row r="59" s="336" customFormat="1" ht="49.5" customHeight="1"/>
    <row r="60" s="336" customFormat="1" ht="12.75"/>
    <row r="61" s="336" customFormat="1" ht="39.75" customHeight="1"/>
    <row r="62" s="336" customFormat="1" ht="12.75"/>
    <row r="63" s="336" customFormat="1" ht="39.75" customHeight="1"/>
    <row r="64" s="336" customFormat="1" ht="12.75"/>
    <row r="65" s="336" customFormat="1" ht="39.75" customHeight="1"/>
    <row r="66" s="336" customFormat="1" ht="12.75"/>
    <row r="67" s="336" customFormat="1" ht="12.75"/>
    <row r="68" s="336" customFormat="1" ht="12.75"/>
    <row r="69" s="336" customFormat="1" ht="12.75"/>
    <row r="70" s="336" customFormat="1" ht="12.75"/>
    <row r="71" s="336" customFormat="1" ht="12.75"/>
    <row r="72" s="336" customFormat="1" ht="12.75"/>
    <row r="73" s="336" customFormat="1" ht="12.75"/>
    <row r="74" s="336" customFormat="1" ht="12.75"/>
    <row r="75" s="336" customFormat="1" ht="12.75"/>
    <row r="76" spans="14:20" s="336" customFormat="1" ht="12.75">
      <c r="N76" s="344"/>
      <c r="O76" s="344"/>
      <c r="P76" s="344"/>
      <c r="Q76" s="344"/>
      <c r="R76" s="344"/>
      <c r="S76" s="344"/>
      <c r="T76" s="344"/>
    </row>
    <row r="77" spans="14:20" s="336" customFormat="1" ht="12.75">
      <c r="N77" s="344"/>
      <c r="O77" s="344"/>
      <c r="P77" s="344"/>
      <c r="Q77" s="344"/>
      <c r="R77" s="344"/>
      <c r="S77" s="344"/>
      <c r="T77" s="344"/>
    </row>
    <row r="78" spans="14:20" s="336" customFormat="1" ht="12.75">
      <c r="N78" s="344"/>
      <c r="O78" s="344"/>
      <c r="P78" s="344"/>
      <c r="Q78" s="344"/>
      <c r="R78" s="344"/>
      <c r="S78" s="344"/>
      <c r="T78" s="344"/>
    </row>
    <row r="79" spans="14:20" s="336" customFormat="1" ht="60" customHeight="1">
      <c r="N79" s="344"/>
      <c r="O79" s="344"/>
      <c r="P79" s="344"/>
      <c r="Q79" s="344"/>
      <c r="R79" s="344"/>
      <c r="S79" s="344"/>
      <c r="T79" s="344"/>
    </row>
    <row r="80" spans="3:20" s="336" customFormat="1" ht="25.5" customHeight="1">
      <c r="C80" s="384"/>
      <c r="D80" s="384"/>
      <c r="E80" s="384"/>
      <c r="F80" s="384"/>
      <c r="G80" s="384"/>
      <c r="H80" s="384"/>
      <c r="I80" s="384"/>
      <c r="J80" s="384"/>
      <c r="K80" s="384"/>
      <c r="N80" s="344"/>
      <c r="O80" s="344"/>
      <c r="P80" s="344"/>
      <c r="Q80" s="344"/>
      <c r="R80" s="344"/>
      <c r="S80" s="344"/>
      <c r="T80" s="344"/>
    </row>
    <row r="81" spans="3:20" s="336" customFormat="1" ht="25.5" customHeight="1">
      <c r="C81" s="384"/>
      <c r="D81" s="384"/>
      <c r="E81" s="384"/>
      <c r="F81" s="384"/>
      <c r="G81" s="384"/>
      <c r="H81" s="384"/>
      <c r="I81" s="384"/>
      <c r="J81" s="384"/>
      <c r="K81" s="384"/>
      <c r="N81" s="344"/>
      <c r="O81" s="344"/>
      <c r="P81" s="344"/>
      <c r="Q81" s="344"/>
      <c r="R81" s="344"/>
      <c r="S81" s="344"/>
      <c r="T81" s="344"/>
    </row>
    <row r="82" spans="3:20" s="336" customFormat="1" ht="25.5" customHeight="1">
      <c r="C82" s="384"/>
      <c r="D82" s="384"/>
      <c r="E82" s="384"/>
      <c r="F82" s="384"/>
      <c r="G82" s="384"/>
      <c r="H82" s="384"/>
      <c r="I82" s="384"/>
      <c r="J82" s="384"/>
      <c r="K82" s="384"/>
      <c r="N82" s="344"/>
      <c r="O82" s="344"/>
      <c r="P82" s="344"/>
      <c r="Q82" s="344"/>
      <c r="R82" s="344"/>
      <c r="S82" s="344"/>
      <c r="T82" s="344"/>
    </row>
    <row r="83" spans="3:20" s="336" customFormat="1" ht="25.5" customHeight="1">
      <c r="C83" s="384"/>
      <c r="D83" s="384"/>
      <c r="E83" s="384"/>
      <c r="F83" s="384"/>
      <c r="G83" s="384"/>
      <c r="H83" s="384"/>
      <c r="I83" s="384"/>
      <c r="J83" s="384"/>
      <c r="K83" s="384"/>
      <c r="N83" s="344"/>
      <c r="O83" s="344"/>
      <c r="P83" s="344"/>
      <c r="Q83" s="344"/>
      <c r="R83" s="344"/>
      <c r="S83" s="344"/>
      <c r="T83" s="344"/>
    </row>
    <row r="84" spans="3:20" s="336" customFormat="1" ht="25.5" customHeight="1">
      <c r="C84" s="384"/>
      <c r="D84" s="384"/>
      <c r="E84" s="384"/>
      <c r="F84" s="384"/>
      <c r="G84" s="384"/>
      <c r="H84" s="384"/>
      <c r="I84" s="384"/>
      <c r="J84" s="384"/>
      <c r="K84" s="384"/>
      <c r="N84" s="344"/>
      <c r="O84" s="344"/>
      <c r="P84" s="344"/>
      <c r="Q84" s="344"/>
      <c r="R84" s="344"/>
      <c r="S84" s="344"/>
      <c r="T84" s="344"/>
    </row>
    <row r="85" spans="3:20" s="336" customFormat="1" ht="25.5" customHeight="1">
      <c r="C85" s="384"/>
      <c r="D85" s="384"/>
      <c r="E85" s="384"/>
      <c r="F85" s="384"/>
      <c r="G85" s="384"/>
      <c r="H85" s="384"/>
      <c r="I85" s="384"/>
      <c r="J85" s="384"/>
      <c r="K85" s="384"/>
      <c r="N85" s="344"/>
      <c r="O85" s="344"/>
      <c r="P85" s="344"/>
      <c r="Q85" s="344"/>
      <c r="R85" s="344"/>
      <c r="S85" s="344"/>
      <c r="T85" s="344"/>
    </row>
    <row r="86" spans="3:20" s="336" customFormat="1" ht="25.5" customHeight="1">
      <c r="C86" s="384"/>
      <c r="D86" s="384"/>
      <c r="E86" s="384"/>
      <c r="F86" s="384"/>
      <c r="G86" s="384"/>
      <c r="H86" s="384"/>
      <c r="I86" s="384"/>
      <c r="J86" s="384"/>
      <c r="K86" s="384"/>
      <c r="N86" s="344"/>
      <c r="O86" s="344"/>
      <c r="P86" s="344"/>
      <c r="Q86" s="344"/>
      <c r="R86" s="344"/>
      <c r="S86" s="344"/>
      <c r="T86" s="344"/>
    </row>
    <row r="87" spans="3:20" s="336" customFormat="1" ht="25.5" customHeight="1">
      <c r="C87" s="384"/>
      <c r="D87" s="384"/>
      <c r="E87" s="384"/>
      <c r="F87" s="384"/>
      <c r="G87" s="384"/>
      <c r="H87" s="384"/>
      <c r="I87" s="384"/>
      <c r="J87" s="384"/>
      <c r="K87" s="384"/>
      <c r="N87" s="344"/>
      <c r="O87" s="344"/>
      <c r="P87" s="344"/>
      <c r="Q87" s="344"/>
      <c r="R87" s="344"/>
      <c r="S87" s="344"/>
      <c r="T87" s="344"/>
    </row>
    <row r="88" spans="3:20" s="336" customFormat="1" ht="25.5" customHeight="1">
      <c r="C88" s="384"/>
      <c r="D88" s="384"/>
      <c r="E88" s="384"/>
      <c r="F88" s="384"/>
      <c r="G88" s="384"/>
      <c r="H88" s="384"/>
      <c r="I88" s="384"/>
      <c r="J88" s="384"/>
      <c r="K88" s="384"/>
      <c r="N88" s="344"/>
      <c r="O88" s="344"/>
      <c r="P88" s="344"/>
      <c r="Q88" s="344"/>
      <c r="R88" s="344"/>
      <c r="S88" s="344"/>
      <c r="T88" s="344"/>
    </row>
    <row r="89" spans="3:20" s="336" customFormat="1" ht="25.5" customHeight="1">
      <c r="C89" s="384"/>
      <c r="D89" s="384"/>
      <c r="E89" s="384"/>
      <c r="F89" s="384"/>
      <c r="G89" s="384"/>
      <c r="H89" s="384"/>
      <c r="I89" s="384"/>
      <c r="J89" s="384"/>
      <c r="K89" s="384"/>
      <c r="N89" s="344"/>
      <c r="O89" s="344"/>
      <c r="P89" s="344"/>
      <c r="Q89" s="344"/>
      <c r="R89" s="344"/>
      <c r="S89" s="344"/>
      <c r="T89" s="344"/>
    </row>
    <row r="90" spans="3:20" s="336" customFormat="1" ht="25.5" customHeight="1">
      <c r="C90" s="384"/>
      <c r="D90" s="384"/>
      <c r="E90" s="384"/>
      <c r="F90" s="384"/>
      <c r="G90" s="384"/>
      <c r="H90" s="384"/>
      <c r="I90" s="384"/>
      <c r="J90" s="384"/>
      <c r="K90" s="384"/>
      <c r="N90" s="344"/>
      <c r="O90" s="344"/>
      <c r="P90" s="344"/>
      <c r="Q90" s="344"/>
      <c r="R90" s="344"/>
      <c r="S90" s="344"/>
      <c r="T90" s="344"/>
    </row>
    <row r="91" spans="1:12" ht="25.5" customHeight="1">
      <c r="A91" s="336"/>
      <c r="B91" s="336"/>
      <c r="C91" s="384"/>
      <c r="D91" s="384"/>
      <c r="E91" s="384"/>
      <c r="F91" s="384"/>
      <c r="G91" s="384"/>
      <c r="H91" s="384"/>
      <c r="I91" s="384"/>
      <c r="J91" s="384"/>
      <c r="K91" s="384"/>
      <c r="L91" s="336"/>
    </row>
    <row r="92" spans="1:12" ht="25.5" customHeight="1">
      <c r="A92" s="336"/>
      <c r="B92" s="336"/>
      <c r="C92" s="384"/>
      <c r="D92" s="384"/>
      <c r="E92" s="384"/>
      <c r="F92" s="384"/>
      <c r="G92" s="384"/>
      <c r="H92" s="384"/>
      <c r="I92" s="384"/>
      <c r="J92" s="384"/>
      <c r="K92" s="384"/>
      <c r="L92" s="336"/>
    </row>
    <row r="93" spans="1:12" ht="25.5" customHeight="1">
      <c r="A93" s="336"/>
      <c r="B93" s="336"/>
      <c r="C93" s="384"/>
      <c r="D93" s="384"/>
      <c r="E93" s="384"/>
      <c r="F93" s="384"/>
      <c r="G93" s="384"/>
      <c r="H93" s="384"/>
      <c r="I93" s="384"/>
      <c r="J93" s="384"/>
      <c r="K93" s="384"/>
      <c r="L93" s="336"/>
    </row>
    <row r="94" spans="1:12" ht="25.5" customHeight="1">
      <c r="A94" s="336"/>
      <c r="B94" s="336"/>
      <c r="C94" s="384"/>
      <c r="D94" s="384"/>
      <c r="E94" s="384"/>
      <c r="F94" s="384"/>
      <c r="G94" s="384"/>
      <c r="H94" s="384"/>
      <c r="I94" s="384"/>
      <c r="J94" s="384"/>
      <c r="K94" s="384"/>
      <c r="L94" s="336"/>
    </row>
    <row r="95" spans="1:12" ht="25.5" customHeight="1">
      <c r="A95" s="336"/>
      <c r="B95" s="336"/>
      <c r="C95" s="384"/>
      <c r="D95" s="384"/>
      <c r="E95" s="384"/>
      <c r="F95" s="384"/>
      <c r="G95" s="384"/>
      <c r="H95" s="384"/>
      <c r="I95" s="384"/>
      <c r="J95" s="384"/>
      <c r="K95" s="384"/>
      <c r="L95" s="336"/>
    </row>
    <row r="96" spans="1:12" ht="25.5" customHeight="1">
      <c r="A96" s="336"/>
      <c r="B96" s="336"/>
      <c r="C96" s="384"/>
      <c r="D96" s="384"/>
      <c r="E96" s="384"/>
      <c r="F96" s="384"/>
      <c r="G96" s="384"/>
      <c r="H96" s="384"/>
      <c r="I96" s="384"/>
      <c r="J96" s="384"/>
      <c r="K96" s="384"/>
      <c r="L96" s="336"/>
    </row>
    <row r="97" spans="1:12" ht="25.5" customHeight="1">
      <c r="A97" s="336"/>
      <c r="B97" s="336"/>
      <c r="C97" s="384"/>
      <c r="D97" s="384"/>
      <c r="E97" s="384"/>
      <c r="F97" s="384"/>
      <c r="G97" s="384"/>
      <c r="H97" s="384"/>
      <c r="I97" s="384"/>
      <c r="J97" s="384"/>
      <c r="K97" s="384"/>
      <c r="L97" s="336"/>
    </row>
    <row r="98" spans="1:12" ht="25.5" customHeight="1">
      <c r="A98" s="336"/>
      <c r="B98" s="336"/>
      <c r="C98" s="384"/>
      <c r="D98" s="384"/>
      <c r="E98" s="384"/>
      <c r="F98" s="384"/>
      <c r="G98" s="384"/>
      <c r="H98" s="384"/>
      <c r="I98" s="384"/>
      <c r="J98" s="384"/>
      <c r="K98" s="384"/>
      <c r="L98" s="336"/>
    </row>
    <row r="99" spans="1:12" ht="25.5" customHeight="1">
      <c r="A99" s="336"/>
      <c r="B99" s="336"/>
      <c r="C99" s="384"/>
      <c r="D99" s="384"/>
      <c r="E99" s="384"/>
      <c r="F99" s="384"/>
      <c r="G99" s="384"/>
      <c r="H99" s="384"/>
      <c r="I99" s="384"/>
      <c r="J99" s="384"/>
      <c r="K99" s="384"/>
      <c r="L99" s="336"/>
    </row>
    <row r="100" spans="1:12" ht="25.5" customHeight="1">
      <c r="A100" s="336"/>
      <c r="B100" s="336"/>
      <c r="C100" s="384"/>
      <c r="D100" s="384"/>
      <c r="E100" s="384"/>
      <c r="F100" s="384"/>
      <c r="G100" s="384"/>
      <c r="H100" s="384"/>
      <c r="I100" s="384"/>
      <c r="J100" s="384"/>
      <c r="K100" s="384"/>
      <c r="L100" s="336"/>
    </row>
    <row r="101" spans="1:12" ht="30" customHeight="1">
      <c r="A101" s="336"/>
      <c r="B101" s="336"/>
      <c r="C101" s="384"/>
      <c r="D101" s="384"/>
      <c r="E101" s="384"/>
      <c r="F101" s="384"/>
      <c r="G101" s="384"/>
      <c r="H101" s="384"/>
      <c r="I101" s="384"/>
      <c r="J101" s="384"/>
      <c r="K101" s="384"/>
      <c r="L101" s="336"/>
    </row>
    <row r="102" spans="1:12" ht="30" customHeight="1">
      <c r="A102" s="336"/>
      <c r="B102" s="336"/>
      <c r="C102" s="384"/>
      <c r="D102" s="384"/>
      <c r="E102" s="384"/>
      <c r="F102" s="384"/>
      <c r="G102" s="384"/>
      <c r="H102" s="384"/>
      <c r="I102" s="384"/>
      <c r="J102" s="384"/>
      <c r="K102" s="384"/>
      <c r="L102" s="336"/>
    </row>
    <row r="103" spans="1:12" ht="30" customHeight="1">
      <c r="A103" s="336"/>
      <c r="B103" s="336"/>
      <c r="C103" s="384"/>
      <c r="D103" s="384"/>
      <c r="E103" s="384"/>
      <c r="F103" s="384"/>
      <c r="G103" s="384"/>
      <c r="H103" s="384"/>
      <c r="I103" s="384"/>
      <c r="J103" s="384"/>
      <c r="K103" s="384"/>
      <c r="L103" s="336"/>
    </row>
    <row r="104" spans="1:12" ht="30" customHeight="1">
      <c r="A104" s="336"/>
      <c r="B104" s="336"/>
      <c r="C104" s="384"/>
      <c r="D104" s="384"/>
      <c r="E104" s="384"/>
      <c r="F104" s="384"/>
      <c r="G104" s="384"/>
      <c r="H104" s="384"/>
      <c r="I104" s="384"/>
      <c r="J104" s="384"/>
      <c r="K104" s="384"/>
      <c r="L104" s="336"/>
    </row>
    <row r="105" spans="1:12" ht="30" customHeight="1">
      <c r="A105" s="336"/>
      <c r="B105" s="336"/>
      <c r="C105" s="384"/>
      <c r="D105" s="384"/>
      <c r="E105" s="384"/>
      <c r="F105" s="384"/>
      <c r="G105" s="384"/>
      <c r="H105" s="384"/>
      <c r="I105" s="384"/>
      <c r="J105" s="384"/>
      <c r="K105" s="384"/>
      <c r="L105" s="336"/>
    </row>
    <row r="106" spans="1:12" ht="30" customHeight="1">
      <c r="A106" s="336"/>
      <c r="B106" s="336"/>
      <c r="C106" s="384"/>
      <c r="D106" s="384"/>
      <c r="E106" s="384"/>
      <c r="F106" s="384"/>
      <c r="G106" s="384"/>
      <c r="H106" s="384"/>
      <c r="I106" s="384"/>
      <c r="J106" s="384"/>
      <c r="K106" s="384"/>
      <c r="L106" s="336"/>
    </row>
    <row r="107" spans="1:12" ht="30" customHeight="1">
      <c r="A107" s="336"/>
      <c r="B107" s="336"/>
      <c r="C107" s="384"/>
      <c r="D107" s="384"/>
      <c r="E107" s="384"/>
      <c r="F107" s="384"/>
      <c r="G107" s="384"/>
      <c r="H107" s="384"/>
      <c r="I107" s="384"/>
      <c r="J107" s="384"/>
      <c r="K107" s="384"/>
      <c r="L107" s="336"/>
    </row>
    <row r="108" spans="1:12" ht="30" customHeight="1">
      <c r="A108" s="336"/>
      <c r="B108" s="336"/>
      <c r="C108" s="384"/>
      <c r="D108" s="384"/>
      <c r="E108" s="384"/>
      <c r="F108" s="384"/>
      <c r="G108" s="384"/>
      <c r="H108" s="384"/>
      <c r="I108" s="384"/>
      <c r="J108" s="384"/>
      <c r="K108" s="384"/>
      <c r="L108" s="336"/>
    </row>
    <row r="109" spans="1:12" ht="30" customHeight="1">
      <c r="A109" s="336"/>
      <c r="B109" s="336"/>
      <c r="C109" s="384"/>
      <c r="D109" s="384"/>
      <c r="E109" s="384"/>
      <c r="F109" s="384"/>
      <c r="G109" s="384"/>
      <c r="H109" s="384"/>
      <c r="I109" s="384"/>
      <c r="J109" s="384"/>
      <c r="K109" s="384"/>
      <c r="L109" s="336"/>
    </row>
    <row r="110" spans="1:12" ht="30" customHeight="1">
      <c r="A110" s="336"/>
      <c r="B110" s="336"/>
      <c r="C110" s="384"/>
      <c r="D110" s="384"/>
      <c r="E110" s="384"/>
      <c r="F110" s="384"/>
      <c r="G110" s="384"/>
      <c r="H110" s="384"/>
      <c r="I110" s="384"/>
      <c r="J110" s="384"/>
      <c r="K110" s="384"/>
      <c r="L110" s="336"/>
    </row>
    <row r="111" spans="1:12" ht="30" customHeight="1">
      <c r="A111" s="336"/>
      <c r="B111" s="336"/>
      <c r="C111" s="384"/>
      <c r="D111" s="384"/>
      <c r="E111" s="384"/>
      <c r="F111" s="384"/>
      <c r="G111" s="384"/>
      <c r="H111" s="384"/>
      <c r="I111" s="384"/>
      <c r="J111" s="384"/>
      <c r="K111" s="384"/>
      <c r="L111" s="336"/>
    </row>
    <row r="112" spans="1:12" ht="30" customHeight="1">
      <c r="A112" s="336"/>
      <c r="B112" s="336"/>
      <c r="C112" s="384"/>
      <c r="D112" s="384"/>
      <c r="E112" s="384"/>
      <c r="F112" s="384"/>
      <c r="G112" s="384"/>
      <c r="H112" s="384"/>
      <c r="I112" s="384"/>
      <c r="J112" s="384"/>
      <c r="K112" s="384"/>
      <c r="L112" s="336"/>
    </row>
    <row r="113" spans="1:12" ht="30" customHeight="1">
      <c r="A113" s="336"/>
      <c r="B113" s="336"/>
      <c r="C113" s="384"/>
      <c r="D113" s="384"/>
      <c r="E113" s="384"/>
      <c r="F113" s="384"/>
      <c r="G113" s="384"/>
      <c r="H113" s="384"/>
      <c r="I113" s="384"/>
      <c r="J113" s="384"/>
      <c r="K113" s="384"/>
      <c r="L113" s="336"/>
    </row>
    <row r="114" spans="1:12" ht="30" customHeight="1">
      <c r="A114" s="336"/>
      <c r="B114" s="336"/>
      <c r="C114" s="384"/>
      <c r="D114" s="384"/>
      <c r="E114" s="384"/>
      <c r="F114" s="384"/>
      <c r="G114" s="384"/>
      <c r="H114" s="384"/>
      <c r="I114" s="384"/>
      <c r="J114" s="384"/>
      <c r="K114" s="384"/>
      <c r="L114" s="336"/>
    </row>
    <row r="115" spans="1:12" ht="30" customHeight="1">
      <c r="A115" s="336"/>
      <c r="B115" s="336"/>
      <c r="C115" s="384"/>
      <c r="D115" s="384"/>
      <c r="E115" s="384"/>
      <c r="F115" s="384"/>
      <c r="G115" s="384"/>
      <c r="H115" s="384"/>
      <c r="I115" s="384"/>
      <c r="J115" s="384"/>
      <c r="K115" s="384"/>
      <c r="L115" s="336"/>
    </row>
    <row r="116" spans="1:12" ht="30" customHeight="1">
      <c r="A116" s="336"/>
      <c r="B116" s="336"/>
      <c r="C116" s="384"/>
      <c r="D116" s="384"/>
      <c r="E116" s="384"/>
      <c r="F116" s="384"/>
      <c r="G116" s="384"/>
      <c r="H116" s="384"/>
      <c r="I116" s="384"/>
      <c r="J116" s="384"/>
      <c r="K116" s="384"/>
      <c r="L116" s="336"/>
    </row>
    <row r="117" spans="1:12" ht="30" customHeight="1">
      <c r="A117" s="336"/>
      <c r="B117" s="336"/>
      <c r="C117" s="384"/>
      <c r="D117" s="384"/>
      <c r="E117" s="384"/>
      <c r="F117" s="384"/>
      <c r="G117" s="384"/>
      <c r="H117" s="384"/>
      <c r="I117" s="384"/>
      <c r="J117" s="384"/>
      <c r="K117" s="384"/>
      <c r="L117" s="336"/>
    </row>
    <row r="118" spans="1:12" ht="30" customHeight="1">
      <c r="A118" s="336"/>
      <c r="B118" s="336"/>
      <c r="C118" s="384"/>
      <c r="D118" s="384"/>
      <c r="E118" s="384"/>
      <c r="F118" s="384"/>
      <c r="G118" s="384"/>
      <c r="H118" s="384"/>
      <c r="I118" s="384"/>
      <c r="J118" s="384"/>
      <c r="K118" s="384"/>
      <c r="L118" s="336"/>
    </row>
    <row r="119" spans="1:12" ht="30" customHeight="1">
      <c r="A119" s="336"/>
      <c r="B119" s="336"/>
      <c r="C119" s="384"/>
      <c r="D119" s="384"/>
      <c r="E119" s="384"/>
      <c r="F119" s="384"/>
      <c r="G119" s="384"/>
      <c r="H119" s="384"/>
      <c r="I119" s="384"/>
      <c r="J119" s="384"/>
      <c r="K119" s="384"/>
      <c r="L119" s="336"/>
    </row>
    <row r="120" spans="1:12" ht="30" customHeight="1">
      <c r="A120" s="336"/>
      <c r="B120" s="336"/>
      <c r="C120" s="384"/>
      <c r="D120" s="384"/>
      <c r="E120" s="384"/>
      <c r="F120" s="384"/>
      <c r="G120" s="384"/>
      <c r="H120" s="384"/>
      <c r="I120" s="384"/>
      <c r="J120" s="384"/>
      <c r="K120" s="384"/>
      <c r="L120" s="336"/>
    </row>
    <row r="121" spans="1:12" ht="30" customHeight="1">
      <c r="A121" s="336"/>
      <c r="B121" s="336"/>
      <c r="C121" s="384"/>
      <c r="D121" s="384"/>
      <c r="E121" s="384"/>
      <c r="F121" s="384"/>
      <c r="G121" s="384"/>
      <c r="H121" s="384"/>
      <c r="I121" s="384"/>
      <c r="J121" s="384"/>
      <c r="K121" s="384"/>
      <c r="L121" s="336"/>
    </row>
    <row r="122" spans="1:12" ht="30" customHeight="1">
      <c r="A122" s="336"/>
      <c r="B122" s="336"/>
      <c r="C122" s="336"/>
      <c r="D122" s="336"/>
      <c r="E122" s="336"/>
      <c r="F122" s="336"/>
      <c r="G122" s="336"/>
      <c r="H122" s="336"/>
      <c r="I122" s="336"/>
      <c r="J122" s="336"/>
      <c r="K122" s="336"/>
      <c r="L122" s="336"/>
    </row>
    <row r="123" ht="30" customHeight="1"/>
    <row r="124" ht="30" customHeight="1"/>
    <row r="125" ht="30" customHeight="1"/>
    <row r="126" ht="30" customHeight="1"/>
    <row r="127" ht="30" customHeight="1"/>
    <row r="128" ht="30" customHeight="1"/>
  </sheetData>
  <sheetProtection password="CDF3" sheet="1" objects="1" scenarios="1"/>
  <mergeCells count="17">
    <mergeCell ref="D7:G8"/>
    <mergeCell ref="I7:J7"/>
    <mergeCell ref="D9:G9"/>
    <mergeCell ref="A1:K1"/>
    <mergeCell ref="A3:H3"/>
    <mergeCell ref="A5:K5"/>
    <mergeCell ref="B6:K6"/>
    <mergeCell ref="I3:K3"/>
    <mergeCell ref="B20:G20"/>
    <mergeCell ref="A52:K52"/>
    <mergeCell ref="A53:K53"/>
    <mergeCell ref="D10:G10"/>
    <mergeCell ref="D11:G11"/>
    <mergeCell ref="D12:G12"/>
    <mergeCell ref="B18:G18"/>
    <mergeCell ref="D13:G13"/>
    <mergeCell ref="A15:K15"/>
  </mergeCells>
  <printOptions horizontalCentered="1" verticalCentered="1"/>
  <pageMargins left="0" right="0" top="0" bottom="0" header="0.5118055555555555" footer="0.5118055555555555"/>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M86"/>
  <sheetViews>
    <sheetView showGridLines="0" zoomScale="75" zoomScaleNormal="75" zoomScaleSheetLayoutView="100" zoomScalePageLayoutView="0" workbookViewId="0" topLeftCell="A13">
      <selection activeCell="C15" sqref="C15"/>
    </sheetView>
  </sheetViews>
  <sheetFormatPr defaultColWidth="10.875" defaultRowHeight="12"/>
  <cols>
    <col min="1" max="1" width="31.00390625" style="344" customWidth="1"/>
    <col min="2" max="3" width="56.875" style="344" customWidth="1"/>
    <col min="4" max="4" width="4.875" style="344" customWidth="1"/>
    <col min="5" max="5" width="4.875" style="336" customWidth="1"/>
    <col min="6" max="6" width="15.75390625" style="344" customWidth="1"/>
    <col min="7" max="16384" width="10.875" style="344" customWidth="1"/>
  </cols>
  <sheetData>
    <row r="1" spans="1:3" s="336" customFormat="1" ht="28.5" customHeight="1">
      <c r="A1" s="793" t="s">
        <v>850</v>
      </c>
      <c r="B1" s="794"/>
      <c r="C1" s="795"/>
    </row>
    <row r="2" spans="1:5" s="336" customFormat="1" ht="15" customHeight="1">
      <c r="A2" s="625"/>
      <c r="C2" s="647"/>
      <c r="D2" s="345"/>
      <c r="E2" s="345"/>
    </row>
    <row r="3" spans="1:5" s="336" customFormat="1" ht="24.75" customHeight="1">
      <c r="A3" s="821" t="s">
        <v>551</v>
      </c>
      <c r="B3" s="822"/>
      <c r="C3" s="657" t="s">
        <v>502</v>
      </c>
      <c r="D3" s="346"/>
      <c r="E3" s="347"/>
    </row>
    <row r="4" spans="1:5" s="350" customFormat="1" ht="12.75" customHeight="1">
      <c r="A4" s="626"/>
      <c r="B4" s="348"/>
      <c r="C4" s="648"/>
      <c r="D4" s="346"/>
      <c r="E4" s="347"/>
    </row>
    <row r="5" spans="1:5" s="350" customFormat="1" ht="24.75" customHeight="1">
      <c r="A5" s="789" t="s">
        <v>503</v>
      </c>
      <c r="B5" s="790"/>
      <c r="C5" s="791"/>
      <c r="D5" s="351"/>
      <c r="E5" s="347"/>
    </row>
    <row r="6" spans="1:5" s="350" customFormat="1" ht="63" customHeight="1" thickBot="1">
      <c r="A6" s="823" t="str">
        <f>"Analyse des critères d'évaluation (cf. article 11 de la convention)
Chaque critère doit être mentionné tel que défini dans la convention puis analysé
Si l'action est une reconduction, reporter les commentaires de "&amp;ini!A2</f>
        <v>Analyse des critères d'évaluation (cf. article 11 de la convention)
Chaque critère doit être mentionné tel que défini dans la convention puis analysé
Si l'action est une reconduction, reporter les commentaires de 2012</v>
      </c>
      <c r="B6" s="824"/>
      <c r="C6" s="825"/>
      <c r="D6" s="351"/>
      <c r="E6" s="347"/>
    </row>
    <row r="7" spans="1:5" s="350" customFormat="1" ht="63" customHeight="1" thickBot="1">
      <c r="A7" s="651"/>
      <c r="B7" s="654">
        <v>2014</v>
      </c>
      <c r="C7" s="655">
        <v>2013</v>
      </c>
      <c r="D7" s="351"/>
      <c r="E7" s="347"/>
    </row>
    <row r="8" spans="1:5" s="350" customFormat="1" ht="30.75" customHeight="1" thickBot="1">
      <c r="A8" s="649" t="s">
        <v>504</v>
      </c>
      <c r="B8" s="883" t="s">
        <v>976</v>
      </c>
      <c r="C8" s="883"/>
      <c r="D8" s="351"/>
      <c r="E8" s="347"/>
    </row>
    <row r="9" spans="1:5" s="350" customFormat="1" ht="300" customHeight="1" thickBot="1">
      <c r="A9" s="651" t="s">
        <v>505</v>
      </c>
      <c r="B9" s="884" t="s">
        <v>998</v>
      </c>
      <c r="C9" s="884" t="s">
        <v>977</v>
      </c>
      <c r="D9" s="351"/>
      <c r="E9" s="347"/>
    </row>
    <row r="10" spans="1:5" s="350" customFormat="1" ht="10.5" customHeight="1" thickBot="1">
      <c r="A10" s="649"/>
      <c r="B10" s="385"/>
      <c r="C10" s="650"/>
      <c r="D10" s="351"/>
      <c r="E10" s="347"/>
    </row>
    <row r="11" spans="1:5" s="350" customFormat="1" ht="30.75" customHeight="1" thickBot="1">
      <c r="A11" s="652" t="s">
        <v>624</v>
      </c>
      <c r="B11" s="883" t="s">
        <v>980</v>
      </c>
      <c r="C11" s="883"/>
      <c r="D11" s="351"/>
      <c r="E11" s="347"/>
    </row>
    <row r="12" spans="1:5" s="350" customFormat="1" ht="300" customHeight="1" thickBot="1">
      <c r="A12" s="653" t="s">
        <v>505</v>
      </c>
      <c r="B12" s="885" t="s">
        <v>999</v>
      </c>
      <c r="C12" s="886" t="s">
        <v>981</v>
      </c>
      <c r="D12" s="351"/>
      <c r="E12" s="347"/>
    </row>
    <row r="13" spans="1:5" s="350" customFormat="1" ht="10.5" customHeight="1" thickBot="1">
      <c r="A13" s="649"/>
      <c r="B13" s="385"/>
      <c r="C13" s="650"/>
      <c r="D13" s="351"/>
      <c r="E13" s="347"/>
    </row>
    <row r="14" spans="1:5" s="350" customFormat="1" ht="30.75" customHeight="1" thickBot="1">
      <c r="A14" s="652" t="s">
        <v>625</v>
      </c>
      <c r="B14" s="883" t="s">
        <v>978</v>
      </c>
      <c r="C14" s="883"/>
      <c r="D14" s="351"/>
      <c r="E14" s="347"/>
    </row>
    <row r="15" spans="1:5" s="350" customFormat="1" ht="300" customHeight="1" thickBot="1">
      <c r="A15" s="653" t="s">
        <v>505</v>
      </c>
      <c r="B15" s="656" t="s">
        <v>1000</v>
      </c>
      <c r="C15" s="885" t="s">
        <v>979</v>
      </c>
      <c r="D15" s="351"/>
      <c r="E15" s="347"/>
    </row>
    <row r="16" spans="1:5" s="350" customFormat="1" ht="10.5" customHeight="1" thickBot="1">
      <c r="A16" s="649"/>
      <c r="B16" s="385"/>
      <c r="C16" s="650"/>
      <c r="D16" s="351"/>
      <c r="E16" s="347"/>
    </row>
    <row r="17" spans="1:13" s="336" customFormat="1" ht="27" customHeight="1">
      <c r="A17" s="818" t="str">
        <f>Accueil!$B$9&amp;" "&amp;"/"&amp;" "&amp;Accueil!$B$13&amp;" "&amp;"/"&amp;" "&amp;Accueil!$B$15</f>
        <v>CENTRE SOCIAL DE LA CAPELETTE / CENTRE SOCIAL DE LA CAPELETTE / POINT ECOUTE SANTE 10ème </v>
      </c>
      <c r="B17" s="819"/>
      <c r="C17" s="820"/>
      <c r="D17" s="383"/>
      <c r="F17" s="344"/>
      <c r="G17" s="344"/>
      <c r="H17" s="344"/>
      <c r="I17" s="344"/>
      <c r="J17" s="344"/>
      <c r="K17" s="344"/>
      <c r="L17" s="344"/>
      <c r="M17" s="344"/>
    </row>
    <row r="18" spans="6:13" s="336" customFormat="1" ht="15.75" customHeight="1">
      <c r="F18" s="344"/>
      <c r="G18" s="344"/>
      <c r="H18" s="344"/>
      <c r="I18" s="344"/>
      <c r="J18" s="344"/>
      <c r="K18" s="344"/>
      <c r="L18" s="344"/>
      <c r="M18" s="344"/>
    </row>
    <row r="19" s="157" customFormat="1" ht="48.75" customHeight="1"/>
    <row r="20" spans="6:13" s="336" customFormat="1" ht="12.75">
      <c r="F20" s="344"/>
      <c r="G20" s="344"/>
      <c r="H20" s="344"/>
      <c r="I20" s="344"/>
      <c r="J20" s="344"/>
      <c r="K20" s="344"/>
      <c r="L20" s="344"/>
      <c r="M20" s="344"/>
    </row>
    <row r="21" spans="6:13" s="336" customFormat="1" ht="30" customHeight="1">
      <c r="F21" s="344"/>
      <c r="G21" s="344"/>
      <c r="H21" s="344"/>
      <c r="I21" s="344"/>
      <c r="J21" s="344"/>
      <c r="K21" s="344"/>
      <c r="L21" s="344"/>
      <c r="M21" s="344"/>
    </row>
    <row r="22" s="350" customFormat="1" ht="30" customHeight="1"/>
    <row r="23" s="336" customFormat="1" ht="49.5" customHeight="1"/>
    <row r="24" s="336" customFormat="1" ht="12.75"/>
    <row r="25" s="336" customFormat="1" ht="39.75" customHeight="1"/>
    <row r="26" s="336" customFormat="1" ht="12.75"/>
    <row r="27" s="336" customFormat="1" ht="39.75" customHeight="1"/>
    <row r="28" s="336" customFormat="1" ht="12.75"/>
    <row r="29" s="336" customFormat="1" ht="39.75" customHeight="1"/>
    <row r="30" s="336" customFormat="1" ht="12.75"/>
    <row r="31" s="336" customFormat="1" ht="12.75"/>
    <row r="32" s="336" customFormat="1" ht="12.75"/>
    <row r="33" s="336" customFormat="1" ht="12.75"/>
    <row r="34" s="336" customFormat="1" ht="12.75"/>
    <row r="35" s="336" customFormat="1" ht="12.75"/>
    <row r="36" s="336" customFormat="1" ht="12.75"/>
    <row r="37" s="336" customFormat="1" ht="12.75"/>
    <row r="38" s="336" customFormat="1" ht="12.75"/>
    <row r="39" s="336" customFormat="1" ht="12.75"/>
    <row r="40" spans="6:12" s="336" customFormat="1" ht="12.75">
      <c r="F40" s="344"/>
      <c r="G40" s="344"/>
      <c r="H40" s="344"/>
      <c r="I40" s="344"/>
      <c r="J40" s="344"/>
      <c r="K40" s="344"/>
      <c r="L40" s="344"/>
    </row>
    <row r="41" spans="6:12" s="336" customFormat="1" ht="12.75">
      <c r="F41" s="344"/>
      <c r="G41" s="344"/>
      <c r="H41" s="344"/>
      <c r="I41" s="344"/>
      <c r="J41" s="344"/>
      <c r="K41" s="344"/>
      <c r="L41" s="344"/>
    </row>
    <row r="42" spans="6:12" s="336" customFormat="1" ht="12.75">
      <c r="F42" s="344"/>
      <c r="G42" s="344"/>
      <c r="H42" s="344"/>
      <c r="I42" s="344"/>
      <c r="J42" s="344"/>
      <c r="K42" s="344"/>
      <c r="L42" s="344"/>
    </row>
    <row r="43" spans="6:12" s="336" customFormat="1" ht="60" customHeight="1">
      <c r="F43" s="344"/>
      <c r="G43" s="344"/>
      <c r="H43" s="344"/>
      <c r="I43" s="344"/>
      <c r="J43" s="344"/>
      <c r="K43" s="344"/>
      <c r="L43" s="344"/>
    </row>
    <row r="44" spans="3:12" s="336" customFormat="1" ht="25.5" customHeight="1">
      <c r="C44" s="384"/>
      <c r="F44" s="344"/>
      <c r="G44" s="344"/>
      <c r="H44" s="344"/>
      <c r="I44" s="344"/>
      <c r="J44" s="344"/>
      <c r="K44" s="344"/>
      <c r="L44" s="344"/>
    </row>
    <row r="45" spans="3:12" s="336" customFormat="1" ht="25.5" customHeight="1">
      <c r="C45" s="384"/>
      <c r="F45" s="344"/>
      <c r="G45" s="344"/>
      <c r="H45" s="344"/>
      <c r="I45" s="344"/>
      <c r="J45" s="344"/>
      <c r="K45" s="344"/>
      <c r="L45" s="344"/>
    </row>
    <row r="46" spans="3:12" s="336" customFormat="1" ht="25.5" customHeight="1">
      <c r="C46" s="384"/>
      <c r="F46" s="344"/>
      <c r="G46" s="344"/>
      <c r="H46" s="344"/>
      <c r="I46" s="344"/>
      <c r="J46" s="344"/>
      <c r="K46" s="344"/>
      <c r="L46" s="344"/>
    </row>
    <row r="47" spans="3:12" s="336" customFormat="1" ht="25.5" customHeight="1">
      <c r="C47" s="384"/>
      <c r="F47" s="344"/>
      <c r="G47" s="344"/>
      <c r="H47" s="344"/>
      <c r="I47" s="344"/>
      <c r="J47" s="344"/>
      <c r="K47" s="344"/>
      <c r="L47" s="344"/>
    </row>
    <row r="48" spans="3:12" s="336" customFormat="1" ht="25.5" customHeight="1">
      <c r="C48" s="384"/>
      <c r="F48" s="344"/>
      <c r="G48" s="344"/>
      <c r="H48" s="344"/>
      <c r="I48" s="344"/>
      <c r="J48" s="344"/>
      <c r="K48" s="344"/>
      <c r="L48" s="344"/>
    </row>
    <row r="49" spans="3:12" s="336" customFormat="1" ht="25.5" customHeight="1">
      <c r="C49" s="384"/>
      <c r="F49" s="344"/>
      <c r="G49" s="344"/>
      <c r="H49" s="344"/>
      <c r="I49" s="344"/>
      <c r="J49" s="344"/>
      <c r="K49" s="344"/>
      <c r="L49" s="344"/>
    </row>
    <row r="50" spans="3:12" s="336" customFormat="1" ht="25.5" customHeight="1">
      <c r="C50" s="384"/>
      <c r="F50" s="344"/>
      <c r="G50" s="344"/>
      <c r="H50" s="344"/>
      <c r="I50" s="344"/>
      <c r="J50" s="344"/>
      <c r="K50" s="344"/>
      <c r="L50" s="344"/>
    </row>
    <row r="51" spans="3:12" s="336" customFormat="1" ht="25.5" customHeight="1">
      <c r="C51" s="384"/>
      <c r="F51" s="344"/>
      <c r="G51" s="344"/>
      <c r="H51" s="344"/>
      <c r="I51" s="344"/>
      <c r="J51" s="344"/>
      <c r="K51" s="344"/>
      <c r="L51" s="344"/>
    </row>
    <row r="52" spans="3:12" s="336" customFormat="1" ht="25.5" customHeight="1">
      <c r="C52" s="384"/>
      <c r="F52" s="344"/>
      <c r="G52" s="344"/>
      <c r="H52" s="344"/>
      <c r="I52" s="344"/>
      <c r="J52" s="344"/>
      <c r="K52" s="344"/>
      <c r="L52" s="344"/>
    </row>
    <row r="53" spans="3:12" s="336" customFormat="1" ht="25.5" customHeight="1">
      <c r="C53" s="384"/>
      <c r="F53" s="344"/>
      <c r="G53" s="344"/>
      <c r="H53" s="344"/>
      <c r="I53" s="344"/>
      <c r="J53" s="344"/>
      <c r="K53" s="344"/>
      <c r="L53" s="344"/>
    </row>
    <row r="54" spans="3:12" s="336" customFormat="1" ht="25.5" customHeight="1">
      <c r="C54" s="384"/>
      <c r="F54" s="344"/>
      <c r="G54" s="344"/>
      <c r="H54" s="344"/>
      <c r="I54" s="344"/>
      <c r="J54" s="344"/>
      <c r="K54" s="344"/>
      <c r="L54" s="344"/>
    </row>
    <row r="55" spans="1:4" ht="25.5" customHeight="1">
      <c r="A55" s="336"/>
      <c r="B55" s="336"/>
      <c r="C55" s="384"/>
      <c r="D55" s="336"/>
    </row>
    <row r="56" spans="1:4" ht="25.5" customHeight="1">
      <c r="A56" s="336"/>
      <c r="B56" s="336"/>
      <c r="C56" s="384"/>
      <c r="D56" s="336"/>
    </row>
    <row r="57" spans="1:4" ht="25.5" customHeight="1">
      <c r="A57" s="336"/>
      <c r="B57" s="336"/>
      <c r="C57" s="384"/>
      <c r="D57" s="336"/>
    </row>
    <row r="58" spans="1:4" ht="25.5" customHeight="1">
      <c r="A58" s="336"/>
      <c r="B58" s="336"/>
      <c r="C58" s="384"/>
      <c r="D58" s="336"/>
    </row>
    <row r="59" spans="1:4" ht="25.5" customHeight="1">
      <c r="A59" s="336"/>
      <c r="B59" s="336"/>
      <c r="C59" s="384"/>
      <c r="D59" s="336"/>
    </row>
    <row r="60" spans="1:4" ht="25.5" customHeight="1">
      <c r="A60" s="336"/>
      <c r="B60" s="336"/>
      <c r="C60" s="384"/>
      <c r="D60" s="336"/>
    </row>
    <row r="61" spans="1:4" ht="25.5" customHeight="1">
      <c r="A61" s="336"/>
      <c r="B61" s="336"/>
      <c r="C61" s="384"/>
      <c r="D61" s="336"/>
    </row>
    <row r="62" spans="1:4" ht="25.5" customHeight="1">
      <c r="A62" s="336"/>
      <c r="B62" s="336"/>
      <c r="C62" s="384"/>
      <c r="D62" s="336"/>
    </row>
    <row r="63" spans="1:4" ht="25.5" customHeight="1">
      <c r="A63" s="336"/>
      <c r="B63" s="336"/>
      <c r="C63" s="384"/>
      <c r="D63" s="336"/>
    </row>
    <row r="64" spans="1:4" ht="25.5" customHeight="1">
      <c r="A64" s="336"/>
      <c r="B64" s="336"/>
      <c r="C64" s="384"/>
      <c r="D64" s="336"/>
    </row>
    <row r="65" spans="1:4" ht="30" customHeight="1">
      <c r="A65" s="336"/>
      <c r="B65" s="336"/>
      <c r="C65" s="384"/>
      <c r="D65" s="336"/>
    </row>
    <row r="66" spans="1:4" ht="30" customHeight="1">
      <c r="A66" s="336"/>
      <c r="B66" s="336"/>
      <c r="C66" s="384"/>
      <c r="D66" s="336"/>
    </row>
    <row r="67" spans="1:4" ht="30" customHeight="1">
      <c r="A67" s="336"/>
      <c r="B67" s="336"/>
      <c r="C67" s="384"/>
      <c r="D67" s="336"/>
    </row>
    <row r="68" spans="1:4" ht="30" customHeight="1">
      <c r="A68" s="336"/>
      <c r="B68" s="336"/>
      <c r="C68" s="384"/>
      <c r="D68" s="336"/>
    </row>
    <row r="69" spans="1:4" ht="30" customHeight="1">
      <c r="A69" s="336"/>
      <c r="B69" s="336"/>
      <c r="C69" s="384"/>
      <c r="D69" s="336"/>
    </row>
    <row r="70" spans="1:4" ht="30" customHeight="1">
      <c r="A70" s="336"/>
      <c r="B70" s="336"/>
      <c r="C70" s="384"/>
      <c r="D70" s="336"/>
    </row>
    <row r="71" spans="1:4" ht="30" customHeight="1">
      <c r="A71" s="336"/>
      <c r="B71" s="336"/>
      <c r="C71" s="384"/>
      <c r="D71" s="336"/>
    </row>
    <row r="72" spans="1:4" ht="30" customHeight="1">
      <c r="A72" s="336"/>
      <c r="B72" s="336"/>
      <c r="C72" s="384"/>
      <c r="D72" s="336"/>
    </row>
    <row r="73" spans="1:4" ht="30" customHeight="1">
      <c r="A73" s="336"/>
      <c r="B73" s="336"/>
      <c r="C73" s="384"/>
      <c r="D73" s="336"/>
    </row>
    <row r="74" spans="1:4" ht="30" customHeight="1">
      <c r="A74" s="336"/>
      <c r="B74" s="336"/>
      <c r="C74" s="384"/>
      <c r="D74" s="336"/>
    </row>
    <row r="75" spans="1:4" ht="30" customHeight="1">
      <c r="A75" s="336"/>
      <c r="B75" s="336"/>
      <c r="C75" s="384"/>
      <c r="D75" s="336"/>
    </row>
    <row r="76" spans="1:4" ht="30" customHeight="1">
      <c r="A76" s="336"/>
      <c r="B76" s="336"/>
      <c r="C76" s="384"/>
      <c r="D76" s="336"/>
    </row>
    <row r="77" spans="1:4" ht="30" customHeight="1">
      <c r="A77" s="336"/>
      <c r="B77" s="336"/>
      <c r="C77" s="384"/>
      <c r="D77" s="336"/>
    </row>
    <row r="78" spans="1:4" ht="30" customHeight="1">
      <c r="A78" s="336"/>
      <c r="B78" s="336"/>
      <c r="C78" s="384"/>
      <c r="D78" s="336"/>
    </row>
    <row r="79" spans="1:4" ht="30" customHeight="1">
      <c r="A79" s="336"/>
      <c r="B79" s="336"/>
      <c r="C79" s="384"/>
      <c r="D79" s="336"/>
    </row>
    <row r="80" spans="1:4" ht="30" customHeight="1">
      <c r="A80" s="336"/>
      <c r="B80" s="336"/>
      <c r="C80" s="384"/>
      <c r="D80" s="336"/>
    </row>
    <row r="81" spans="1:4" ht="30" customHeight="1">
      <c r="A81" s="336"/>
      <c r="B81" s="336"/>
      <c r="C81" s="384"/>
      <c r="D81" s="336"/>
    </row>
    <row r="82" spans="1:4" ht="30" customHeight="1">
      <c r="A82" s="336"/>
      <c r="B82" s="336"/>
      <c r="C82" s="384"/>
      <c r="D82" s="336"/>
    </row>
    <row r="83" spans="1:4" ht="30" customHeight="1">
      <c r="A83" s="336"/>
      <c r="B83" s="336"/>
      <c r="C83" s="384"/>
      <c r="D83" s="336"/>
    </row>
    <row r="84" spans="1:4" ht="30" customHeight="1">
      <c r="A84" s="336"/>
      <c r="B84" s="336"/>
      <c r="C84" s="384"/>
      <c r="D84" s="336"/>
    </row>
    <row r="85" spans="1:4" ht="30" customHeight="1">
      <c r="A85" s="336"/>
      <c r="B85" s="336"/>
      <c r="C85" s="384"/>
      <c r="D85" s="336"/>
    </row>
    <row r="86" spans="1:4" ht="30" customHeight="1">
      <c r="A86" s="336"/>
      <c r="B86" s="336"/>
      <c r="C86" s="336"/>
      <c r="D86" s="336"/>
    </row>
    <row r="87" ht="30" customHeight="1"/>
    <row r="88" ht="30" customHeight="1"/>
    <row r="89" ht="30" customHeight="1"/>
    <row r="90" ht="30" customHeight="1"/>
    <row r="91" ht="30" customHeight="1"/>
    <row r="92" ht="30" customHeight="1"/>
  </sheetData>
  <sheetProtection password="CDF3" sheet="1" objects="1" scenarios="1"/>
  <mergeCells count="8">
    <mergeCell ref="B14:C14"/>
    <mergeCell ref="A17:C17"/>
    <mergeCell ref="A1:C1"/>
    <mergeCell ref="A3:B3"/>
    <mergeCell ref="A5:C5"/>
    <mergeCell ref="A6:C6"/>
    <mergeCell ref="B8:C8"/>
    <mergeCell ref="B11:C11"/>
  </mergeCells>
  <printOptions horizontalCentered="1" verticalCentered="1"/>
  <pageMargins left="0.25" right="0" top="0" bottom="0" header="0.5118055555555555" footer="0.5118055555555555"/>
  <pageSetup fitToHeight="1" fitToWidth="1" horizontalDpi="300" verticalDpi="300" orientation="portrait"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L143"/>
  <sheetViews>
    <sheetView showGridLines="0" zoomScale="75" zoomScaleNormal="75" zoomScalePageLayoutView="0" workbookViewId="0" topLeftCell="A46">
      <selection activeCell="F61" sqref="F61"/>
    </sheetView>
  </sheetViews>
  <sheetFormatPr defaultColWidth="10.875" defaultRowHeight="12"/>
  <cols>
    <col min="1" max="1" width="1.875" style="87" customWidth="1"/>
    <col min="2" max="2" width="58.25390625" style="87" customWidth="1"/>
    <col min="3" max="4" width="11.375" style="87" customWidth="1"/>
    <col min="5" max="5" width="5.00390625" style="87" customWidth="1"/>
    <col min="6" max="6" width="58.375" style="87" customWidth="1"/>
    <col min="7" max="8" width="11.375" style="87" customWidth="1"/>
    <col min="9" max="9" width="5.00390625" style="87" customWidth="1"/>
    <col min="10" max="10" width="1.875" style="87" customWidth="1"/>
    <col min="11" max="16384" width="10.875" style="87" customWidth="1"/>
  </cols>
  <sheetData>
    <row r="1" spans="1:12" ht="27" customHeight="1">
      <c r="A1" s="826" t="s">
        <v>514</v>
      </c>
      <c r="B1" s="827"/>
      <c r="C1" s="827"/>
      <c r="D1" s="827"/>
      <c r="E1" s="827"/>
      <c r="F1" s="827"/>
      <c r="G1" s="827"/>
      <c r="H1" s="827"/>
      <c r="I1" s="827"/>
      <c r="J1" s="828"/>
      <c r="K1" s="169"/>
      <c r="L1" s="169"/>
    </row>
    <row r="2" spans="1:10" ht="36" customHeight="1">
      <c r="A2" s="829" t="s">
        <v>818</v>
      </c>
      <c r="B2" s="830"/>
      <c r="C2" s="830"/>
      <c r="D2" s="830"/>
      <c r="E2" s="830"/>
      <c r="F2" s="830"/>
      <c r="G2" s="831" t="s">
        <v>819</v>
      </c>
      <c r="H2" s="831"/>
      <c r="I2" s="831"/>
      <c r="J2" s="832"/>
    </row>
    <row r="3" spans="1:10" s="174" customFormat="1" ht="10.5" customHeight="1">
      <c r="A3" s="573"/>
      <c r="B3" s="172"/>
      <c r="C3" s="173"/>
      <c r="D3" s="173"/>
      <c r="E3" s="173"/>
      <c r="F3" s="173"/>
      <c r="G3" s="173"/>
      <c r="H3" s="173"/>
      <c r="I3" s="173"/>
      <c r="J3" s="574"/>
    </row>
    <row r="4" spans="1:10" ht="30.75" customHeight="1">
      <c r="A4" s="575"/>
      <c r="B4" s="386" t="s">
        <v>507</v>
      </c>
      <c r="C4" s="833" t="str">
        <f>IF(Accueil!B9="","",Accueil!B9)</f>
        <v>CENTRE SOCIAL DE LA CAPELETTE</v>
      </c>
      <c r="D4" s="833"/>
      <c r="E4" s="833"/>
      <c r="F4" s="833"/>
      <c r="G4" s="833"/>
      <c r="H4" s="833"/>
      <c r="I4" s="176"/>
      <c r="J4" s="576"/>
    </row>
    <row r="5" spans="1:10" ht="4.5" customHeight="1">
      <c r="A5" s="575"/>
      <c r="B5" s="387"/>
      <c r="C5" s="388"/>
      <c r="D5" s="388"/>
      <c r="E5" s="388"/>
      <c r="F5" s="388"/>
      <c r="G5" s="388"/>
      <c r="H5" s="388"/>
      <c r="I5" s="388"/>
      <c r="J5" s="576"/>
    </row>
    <row r="6" spans="1:10" ht="30" customHeight="1">
      <c r="A6" s="575"/>
      <c r="B6" s="386" t="s">
        <v>457</v>
      </c>
      <c r="C6" s="833" t="str">
        <f>IF(Accueil!B13="","",Accueil!B13)</f>
        <v>CENTRE SOCIAL DE LA CAPELETTE</v>
      </c>
      <c r="D6" s="833"/>
      <c r="E6" s="833"/>
      <c r="F6" s="833"/>
      <c r="G6" s="833"/>
      <c r="H6" s="833"/>
      <c r="I6" s="176"/>
      <c r="J6" s="576"/>
    </row>
    <row r="7" spans="1:10" ht="9" customHeight="1">
      <c r="A7" s="575"/>
      <c r="B7" s="386"/>
      <c r="C7" s="38"/>
      <c r="D7" s="38"/>
      <c r="E7" s="38"/>
      <c r="F7" s="38"/>
      <c r="G7" s="38"/>
      <c r="H7" s="38"/>
      <c r="I7" s="38"/>
      <c r="J7" s="576"/>
    </row>
    <row r="8" spans="1:10" ht="30" customHeight="1">
      <c r="A8" s="575"/>
      <c r="B8" s="386" t="s">
        <v>458</v>
      </c>
      <c r="C8" s="833" t="str">
        <f>IF(Accueil!B15="","",Accueil!B15)</f>
        <v>POINT ECOUTE SANTE 10ème </v>
      </c>
      <c r="D8" s="833"/>
      <c r="E8" s="833"/>
      <c r="F8" s="833"/>
      <c r="G8" s="833"/>
      <c r="H8" s="833"/>
      <c r="I8" s="176"/>
      <c r="J8" s="576"/>
    </row>
    <row r="9" spans="1:10" ht="16.5" customHeight="1">
      <c r="A9" s="575"/>
      <c r="B9" s="179"/>
      <c r="C9" s="38"/>
      <c r="D9" s="38"/>
      <c r="E9" s="38"/>
      <c r="F9" s="38"/>
      <c r="G9" s="38"/>
      <c r="H9" s="38"/>
      <c r="I9" s="38"/>
      <c r="J9" s="576"/>
    </row>
    <row r="10" spans="1:10" ht="27.75" customHeight="1">
      <c r="A10" s="575"/>
      <c r="B10" s="389" t="s">
        <v>508</v>
      </c>
      <c r="C10" s="390">
        <v>40178</v>
      </c>
      <c r="D10" s="514" t="s">
        <v>678</v>
      </c>
      <c r="E10" s="38"/>
      <c r="F10" s="389" t="s">
        <v>509</v>
      </c>
      <c r="G10" s="390">
        <v>40542</v>
      </c>
      <c r="H10" s="88" t="s">
        <v>678</v>
      </c>
      <c r="I10" s="88"/>
      <c r="J10" s="576"/>
    </row>
    <row r="11" spans="1:12" ht="16.5">
      <c r="A11" s="575"/>
      <c r="B11" s="181"/>
      <c r="C11" s="181"/>
      <c r="D11" s="181"/>
      <c r="E11" s="88"/>
      <c r="F11" s="88"/>
      <c r="G11" s="88"/>
      <c r="H11" s="88"/>
      <c r="I11" s="88"/>
      <c r="J11" s="576"/>
      <c r="K11" s="383"/>
      <c r="L11" s="383"/>
    </row>
    <row r="12" spans="1:12" s="394" customFormat="1" ht="24.75" customHeight="1">
      <c r="A12" s="658"/>
      <c r="B12" s="391" t="s">
        <v>510</v>
      </c>
      <c r="C12" s="392" t="s">
        <v>511</v>
      </c>
      <c r="D12" s="392" t="s">
        <v>512</v>
      </c>
      <c r="E12" s="183" t="s">
        <v>513</v>
      </c>
      <c r="F12" s="391" t="s">
        <v>516</v>
      </c>
      <c r="G12" s="392" t="s">
        <v>511</v>
      </c>
      <c r="H12" s="392" t="s">
        <v>512</v>
      </c>
      <c r="I12" s="183" t="s">
        <v>513</v>
      </c>
      <c r="J12" s="659"/>
      <c r="K12" s="393"/>
      <c r="L12" s="393"/>
    </row>
    <row r="13" spans="1:12" s="397" customFormat="1" ht="4.5" customHeight="1">
      <c r="A13" s="658"/>
      <c r="B13" s="395"/>
      <c r="C13" s="396"/>
      <c r="D13" s="396"/>
      <c r="E13" s="396"/>
      <c r="F13" s="395"/>
      <c r="G13" s="396"/>
      <c r="H13" s="396"/>
      <c r="I13" s="396"/>
      <c r="J13" s="659"/>
      <c r="K13" s="393"/>
      <c r="L13" s="393"/>
    </row>
    <row r="14" spans="1:12" ht="21.75" customHeight="1">
      <c r="A14" s="575"/>
      <c r="B14" s="834" t="s">
        <v>820</v>
      </c>
      <c r="C14" s="834"/>
      <c r="D14" s="834"/>
      <c r="E14" s="398"/>
      <c r="F14" s="834" t="s">
        <v>724</v>
      </c>
      <c r="G14" s="834"/>
      <c r="H14" s="834"/>
      <c r="I14" s="398"/>
      <c r="J14" s="576"/>
      <c r="K14" s="383"/>
      <c r="L14" s="383"/>
    </row>
    <row r="15" spans="1:12" ht="31.5" customHeight="1">
      <c r="A15" s="575"/>
      <c r="B15" s="399" t="s">
        <v>517</v>
      </c>
      <c r="C15" s="187">
        <f>SUM(C16:C21)</f>
        <v>1745</v>
      </c>
      <c r="D15" s="187">
        <f>SUM(D16:D21)</f>
        <v>5550</v>
      </c>
      <c r="E15" s="188">
        <f>IF(D15=0,"",C15/D15)</f>
        <v>0.3144144144144144</v>
      </c>
      <c r="F15" s="400" t="s">
        <v>641</v>
      </c>
      <c r="G15" s="187">
        <f>SUM(G17:G19)</f>
        <v>0</v>
      </c>
      <c r="H15" s="187">
        <f>SUM(H17:H19)</f>
        <v>0</v>
      </c>
      <c r="I15" s="188">
        <f>IF(H15=0,"",G15/H15)</f>
      </c>
      <c r="J15" s="576"/>
      <c r="K15" s="383"/>
      <c r="L15" s="383"/>
    </row>
    <row r="16" spans="1:12" ht="18.75" customHeight="1">
      <c r="A16" s="575"/>
      <c r="B16" s="401" t="s">
        <v>644</v>
      </c>
      <c r="C16" s="402">
        <v>247</v>
      </c>
      <c r="D16" s="402">
        <v>200</v>
      </c>
      <c r="E16" s="188">
        <f aca="true" t="shared" si="0" ref="E16:E63">IF(D16=0,"",C16/D16)</f>
        <v>1.235</v>
      </c>
      <c r="F16" s="403"/>
      <c r="G16" s="404"/>
      <c r="H16" s="404"/>
      <c r="I16" s="188">
        <f aca="true" t="shared" si="1" ref="I16:I55">IF(H16=0,"",G16/H16)</f>
      </c>
      <c r="J16" s="576"/>
      <c r="K16" s="383"/>
      <c r="L16" s="383"/>
    </row>
    <row r="17" spans="1:12" ht="19.5" customHeight="1">
      <c r="A17" s="575"/>
      <c r="B17" s="401" t="s">
        <v>531</v>
      </c>
      <c r="C17" s="402"/>
      <c r="D17" s="402"/>
      <c r="E17" s="188">
        <f t="shared" si="0"/>
      </c>
      <c r="F17" s="401" t="s">
        <v>530</v>
      </c>
      <c r="G17" s="192"/>
      <c r="H17" s="192"/>
      <c r="I17" s="188">
        <f t="shared" si="1"/>
      </c>
      <c r="J17" s="576"/>
      <c r="K17" s="383"/>
      <c r="L17" s="383"/>
    </row>
    <row r="18" spans="1:12" ht="19.5" customHeight="1">
      <c r="A18" s="575"/>
      <c r="B18" s="401" t="s">
        <v>533</v>
      </c>
      <c r="C18" s="402">
        <v>223</v>
      </c>
      <c r="D18" s="402">
        <v>1350</v>
      </c>
      <c r="E18" s="188">
        <f t="shared" si="0"/>
        <v>0.16518518518518518</v>
      </c>
      <c r="F18" s="405" t="s">
        <v>532</v>
      </c>
      <c r="G18" s="192"/>
      <c r="H18" s="192"/>
      <c r="I18" s="188">
        <f t="shared" si="1"/>
      </c>
      <c r="J18" s="576"/>
      <c r="K18" s="383"/>
      <c r="L18" s="383"/>
    </row>
    <row r="19" spans="1:12" ht="25.5" customHeight="1">
      <c r="A19" s="575"/>
      <c r="B19" s="401" t="s">
        <v>527</v>
      </c>
      <c r="C19" s="402">
        <v>1275</v>
      </c>
      <c r="D19" s="402">
        <v>4000</v>
      </c>
      <c r="E19" s="188">
        <f t="shared" si="0"/>
        <v>0.31875</v>
      </c>
      <c r="F19" s="405" t="s">
        <v>534</v>
      </c>
      <c r="G19" s="192"/>
      <c r="H19" s="192"/>
      <c r="I19" s="188">
        <f t="shared" si="1"/>
      </c>
      <c r="J19" s="576"/>
      <c r="K19" s="383"/>
      <c r="L19" s="383"/>
    </row>
    <row r="20" spans="1:12" ht="19.5" customHeight="1">
      <c r="A20" s="575"/>
      <c r="B20" s="401" t="s">
        <v>528</v>
      </c>
      <c r="C20" s="402"/>
      <c r="D20" s="402"/>
      <c r="E20" s="198">
        <f t="shared" si="0"/>
      </c>
      <c r="F20" s="403"/>
      <c r="G20" s="406"/>
      <c r="H20" s="406"/>
      <c r="I20" s="188">
        <f t="shared" si="1"/>
      </c>
      <c r="J20" s="576"/>
      <c r="K20" s="383"/>
      <c r="L20" s="383"/>
    </row>
    <row r="21" spans="1:12" ht="19.5" customHeight="1">
      <c r="A21" s="575"/>
      <c r="B21" s="401" t="s">
        <v>348</v>
      </c>
      <c r="C21" s="402"/>
      <c r="D21" s="402"/>
      <c r="E21" s="198">
        <f t="shared" si="0"/>
      </c>
      <c r="F21" s="407" t="s">
        <v>645</v>
      </c>
      <c r="G21" s="408">
        <v>13000</v>
      </c>
      <c r="H21" s="409">
        <v>20000</v>
      </c>
      <c r="I21" s="188">
        <f t="shared" si="1"/>
        <v>0.65</v>
      </c>
      <c r="J21" s="576"/>
      <c r="K21" s="383"/>
      <c r="L21" s="383"/>
    </row>
    <row r="22" spans="1:12" ht="19.5" customHeight="1">
      <c r="A22" s="575"/>
      <c r="B22" s="399" t="s">
        <v>350</v>
      </c>
      <c r="C22" s="187">
        <f>SUM(C23:C29)</f>
        <v>4000</v>
      </c>
      <c r="D22" s="187">
        <f>SUM(D23:D29)</f>
        <v>2500</v>
      </c>
      <c r="E22" s="188">
        <f t="shared" si="0"/>
        <v>1.6</v>
      </c>
      <c r="F22" s="407" t="s">
        <v>646</v>
      </c>
      <c r="G22" s="410">
        <f>G23+G27+G31+G35+G36+G40+G41+G42+G43</f>
        <v>25673</v>
      </c>
      <c r="H22" s="410">
        <f>H23+H27+H31+H35+H36+H40+H41+H42+H43</f>
        <v>21673</v>
      </c>
      <c r="I22" s="188">
        <f t="shared" si="1"/>
        <v>1.1845614358879712</v>
      </c>
      <c r="J22" s="576"/>
      <c r="K22" s="383"/>
      <c r="L22" s="383"/>
    </row>
    <row r="23" spans="1:12" ht="19.5" customHeight="1">
      <c r="A23" s="575"/>
      <c r="B23" s="411" t="s">
        <v>647</v>
      </c>
      <c r="C23" s="402"/>
      <c r="D23" s="402"/>
      <c r="E23" s="188">
        <f t="shared" si="0"/>
      </c>
      <c r="F23" s="412" t="s">
        <v>535</v>
      </c>
      <c r="G23" s="413">
        <f>SUM(G24:G26)</f>
        <v>4500</v>
      </c>
      <c r="H23" s="413">
        <f>SUM(H24:H26)</f>
        <v>0</v>
      </c>
      <c r="I23" s="210">
        <f t="shared" si="1"/>
      </c>
      <c r="J23" s="576"/>
      <c r="K23" s="383"/>
      <c r="L23" s="383"/>
    </row>
    <row r="24" spans="1:12" ht="19.5" customHeight="1">
      <c r="A24" s="575"/>
      <c r="B24" s="411" t="s">
        <v>439</v>
      </c>
      <c r="C24" s="402"/>
      <c r="D24" s="402"/>
      <c r="E24" s="188">
        <f t="shared" si="0"/>
      </c>
      <c r="F24" s="412" t="s">
        <v>996</v>
      </c>
      <c r="G24" s="192">
        <v>4500</v>
      </c>
      <c r="H24" s="192"/>
      <c r="I24" s="188">
        <f t="shared" si="1"/>
      </c>
      <c r="J24" s="576"/>
      <c r="K24" s="383"/>
      <c r="L24" s="383"/>
    </row>
    <row r="25" spans="1:12" ht="19.5" customHeight="1">
      <c r="A25" s="575"/>
      <c r="B25" s="411" t="s">
        <v>440</v>
      </c>
      <c r="C25" s="402"/>
      <c r="D25" s="402"/>
      <c r="E25" s="188">
        <f t="shared" si="0"/>
      </c>
      <c r="F25" s="412"/>
      <c r="G25" s="414"/>
      <c r="H25" s="414"/>
      <c r="I25" s="188">
        <f t="shared" si="1"/>
      </c>
      <c r="J25" s="576"/>
      <c r="K25" s="383"/>
      <c r="L25" s="383"/>
    </row>
    <row r="26" spans="1:12" ht="19.5" customHeight="1">
      <c r="A26" s="575"/>
      <c r="B26" s="411" t="s">
        <v>442</v>
      </c>
      <c r="C26" s="402"/>
      <c r="D26" s="402"/>
      <c r="E26" s="188">
        <f t="shared" si="0"/>
      </c>
      <c r="F26" s="412"/>
      <c r="G26" s="414"/>
      <c r="H26" s="414"/>
      <c r="I26" s="188">
        <f t="shared" si="1"/>
      </c>
      <c r="J26" s="576"/>
      <c r="K26" s="383"/>
      <c r="L26" s="383"/>
    </row>
    <row r="27" spans="1:12" ht="19.5" customHeight="1">
      <c r="A27" s="575"/>
      <c r="B27" s="411" t="s">
        <v>444</v>
      </c>
      <c r="C27" s="402">
        <v>350</v>
      </c>
      <c r="D27" s="402">
        <v>350</v>
      </c>
      <c r="E27" s="188">
        <f t="shared" si="0"/>
        <v>1</v>
      </c>
      <c r="F27" s="412" t="s">
        <v>445</v>
      </c>
      <c r="G27" s="413">
        <f>SUM(G28:G30)</f>
        <v>0</v>
      </c>
      <c r="H27" s="413">
        <f>SUM(H28:H30)</f>
        <v>0</v>
      </c>
      <c r="I27" s="210">
        <f t="shared" si="1"/>
      </c>
      <c r="J27" s="576"/>
      <c r="K27" s="383"/>
      <c r="L27" s="383"/>
    </row>
    <row r="28" spans="1:12" ht="19.5" customHeight="1">
      <c r="A28" s="575"/>
      <c r="B28" s="411" t="s">
        <v>434</v>
      </c>
      <c r="C28" s="402">
        <v>150</v>
      </c>
      <c r="D28" s="402">
        <v>150</v>
      </c>
      <c r="E28" s="188">
        <f t="shared" si="0"/>
        <v>1</v>
      </c>
      <c r="F28" s="412"/>
      <c r="G28" s="192"/>
      <c r="H28" s="192"/>
      <c r="I28" s="188">
        <f t="shared" si="1"/>
      </c>
      <c r="J28" s="576"/>
      <c r="K28" s="383"/>
      <c r="L28" s="383"/>
    </row>
    <row r="29" spans="1:12" ht="28.5" customHeight="1">
      <c r="A29" s="575"/>
      <c r="B29" s="411" t="s">
        <v>673</v>
      </c>
      <c r="C29" s="402">
        <v>3500</v>
      </c>
      <c r="D29" s="402">
        <v>2000</v>
      </c>
      <c r="E29" s="188">
        <f t="shared" si="0"/>
        <v>1.75</v>
      </c>
      <c r="F29" s="412"/>
      <c r="G29" s="414"/>
      <c r="H29" s="414"/>
      <c r="I29" s="188">
        <f t="shared" si="1"/>
      </c>
      <c r="J29" s="576"/>
      <c r="K29" s="383"/>
      <c r="L29" s="383"/>
    </row>
    <row r="30" spans="1:12" ht="19.5" customHeight="1">
      <c r="A30" s="575"/>
      <c r="B30" s="399" t="s">
        <v>536</v>
      </c>
      <c r="C30" s="187">
        <f>SUM(C31:C37)</f>
        <v>707</v>
      </c>
      <c r="D30" s="187">
        <f>SUM(D31:D37)</f>
        <v>850</v>
      </c>
      <c r="E30" s="188">
        <f t="shared" si="0"/>
        <v>0.831764705882353</v>
      </c>
      <c r="F30" s="412"/>
      <c r="G30" s="192"/>
      <c r="H30" s="192"/>
      <c r="I30" s="188">
        <f t="shared" si="1"/>
      </c>
      <c r="J30" s="576"/>
      <c r="K30" s="383"/>
      <c r="L30" s="383"/>
    </row>
    <row r="31" spans="1:12" ht="19.5" customHeight="1">
      <c r="A31" s="575"/>
      <c r="B31" s="411" t="s">
        <v>537</v>
      </c>
      <c r="C31" s="402"/>
      <c r="D31" s="402"/>
      <c r="E31" s="188">
        <f t="shared" si="0"/>
      </c>
      <c r="F31" s="412" t="s">
        <v>538</v>
      </c>
      <c r="G31" s="413">
        <f>SUM(G32:G34)</f>
        <v>13173</v>
      </c>
      <c r="H31" s="413">
        <f>SUM(H32:H34)</f>
        <v>13173</v>
      </c>
      <c r="I31" s="210">
        <f t="shared" si="1"/>
        <v>1</v>
      </c>
      <c r="J31" s="576"/>
      <c r="K31" s="383"/>
      <c r="L31" s="383"/>
    </row>
    <row r="32" spans="1:12" ht="19.5" customHeight="1">
      <c r="A32" s="575"/>
      <c r="B32" s="411" t="s">
        <v>539</v>
      </c>
      <c r="C32" s="402"/>
      <c r="D32" s="402"/>
      <c r="E32" s="188">
        <f t="shared" si="0"/>
      </c>
      <c r="F32" s="415" t="s">
        <v>982</v>
      </c>
      <c r="G32" s="414">
        <v>9173</v>
      </c>
      <c r="H32" s="414">
        <v>9173</v>
      </c>
      <c r="I32" s="188">
        <f t="shared" si="1"/>
        <v>1</v>
      </c>
      <c r="J32" s="576"/>
      <c r="K32" s="383"/>
      <c r="L32" s="383"/>
    </row>
    <row r="33" spans="1:12" ht="19.5" customHeight="1">
      <c r="A33" s="575"/>
      <c r="B33" s="411" t="s">
        <v>674</v>
      </c>
      <c r="C33" s="402">
        <v>357</v>
      </c>
      <c r="D33" s="402">
        <v>200</v>
      </c>
      <c r="E33" s="188">
        <f t="shared" si="0"/>
        <v>1.785</v>
      </c>
      <c r="F33" s="415" t="s">
        <v>949</v>
      </c>
      <c r="G33" s="414">
        <v>4000</v>
      </c>
      <c r="H33" s="414">
        <v>4000</v>
      </c>
      <c r="I33" s="188">
        <f t="shared" si="1"/>
        <v>1</v>
      </c>
      <c r="J33" s="576"/>
      <c r="K33" s="383"/>
      <c r="L33" s="383"/>
    </row>
    <row r="34" spans="1:12" ht="30.75" customHeight="1">
      <c r="A34" s="575"/>
      <c r="B34" s="411" t="s">
        <v>541</v>
      </c>
      <c r="C34" s="402"/>
      <c r="D34" s="402"/>
      <c r="E34" s="188">
        <f t="shared" si="0"/>
      </c>
      <c r="F34" s="415"/>
      <c r="G34" s="414"/>
      <c r="H34" s="414"/>
      <c r="I34" s="188">
        <f t="shared" si="1"/>
      </c>
      <c r="J34" s="576"/>
      <c r="K34" s="383"/>
      <c r="L34" s="383"/>
    </row>
    <row r="35" spans="1:12" ht="19.5" customHeight="1">
      <c r="A35" s="575"/>
      <c r="B35" s="411" t="s">
        <v>542</v>
      </c>
      <c r="C35" s="402">
        <v>0</v>
      </c>
      <c r="D35" s="402">
        <v>300</v>
      </c>
      <c r="E35" s="188">
        <f t="shared" si="0"/>
        <v>0</v>
      </c>
      <c r="F35" s="416" t="s">
        <v>543</v>
      </c>
      <c r="G35" s="417"/>
      <c r="H35" s="417"/>
      <c r="I35" s="210">
        <f t="shared" si="1"/>
      </c>
      <c r="J35" s="576"/>
      <c r="K35" s="383"/>
      <c r="L35" s="383"/>
    </row>
    <row r="36" spans="1:12" ht="19.5" customHeight="1">
      <c r="A36" s="575"/>
      <c r="B36" s="411" t="s">
        <v>544</v>
      </c>
      <c r="C36" s="402">
        <v>350</v>
      </c>
      <c r="D36" s="402">
        <v>350</v>
      </c>
      <c r="E36" s="188">
        <f t="shared" si="0"/>
        <v>1</v>
      </c>
      <c r="F36" s="412" t="s">
        <v>545</v>
      </c>
      <c r="G36" s="413">
        <f>SUM(G37:G39)</f>
        <v>4000</v>
      </c>
      <c r="H36" s="413">
        <f>SUM(H37:H39)</f>
        <v>6500</v>
      </c>
      <c r="I36" s="210">
        <f t="shared" si="1"/>
        <v>0.6153846153846154</v>
      </c>
      <c r="J36" s="576"/>
      <c r="K36" s="383"/>
      <c r="L36" s="383"/>
    </row>
    <row r="37" spans="1:12" ht="19.5" customHeight="1">
      <c r="A37" s="575"/>
      <c r="B37" s="411" t="s">
        <v>546</v>
      </c>
      <c r="C37" s="402"/>
      <c r="D37" s="402"/>
      <c r="E37" s="188">
        <f t="shared" si="0"/>
      </c>
      <c r="F37" s="418" t="s">
        <v>983</v>
      </c>
      <c r="G37" s="414">
        <v>4000</v>
      </c>
      <c r="H37" s="414">
        <v>6500</v>
      </c>
      <c r="I37" s="188">
        <f t="shared" si="1"/>
        <v>0.6153846153846154</v>
      </c>
      <c r="J37" s="576"/>
      <c r="K37" s="383"/>
      <c r="L37" s="383"/>
    </row>
    <row r="38" spans="1:12" ht="19.5" customHeight="1">
      <c r="A38" s="575"/>
      <c r="B38" s="399" t="s">
        <v>547</v>
      </c>
      <c r="C38" s="187">
        <f>SUM(C39:C40)</f>
        <v>1431</v>
      </c>
      <c r="D38" s="187">
        <f>SUM(D39:D40)</f>
        <v>1437</v>
      </c>
      <c r="E38" s="188">
        <f t="shared" si="0"/>
        <v>0.9958246346555324</v>
      </c>
      <c r="F38" s="419"/>
      <c r="G38" s="192"/>
      <c r="H38" s="192"/>
      <c r="I38" s="188">
        <f t="shared" si="1"/>
      </c>
      <c r="J38" s="576"/>
      <c r="K38" s="383"/>
      <c r="L38" s="383"/>
    </row>
    <row r="39" spans="1:12" ht="19.5" customHeight="1">
      <c r="A39" s="575"/>
      <c r="B39" s="411" t="s">
        <v>548</v>
      </c>
      <c r="C39" s="402">
        <v>1319</v>
      </c>
      <c r="D39" s="402">
        <v>1125</v>
      </c>
      <c r="E39" s="188">
        <f t="shared" si="0"/>
        <v>1.1724444444444444</v>
      </c>
      <c r="F39" s="415"/>
      <c r="G39" s="414"/>
      <c r="H39" s="414"/>
      <c r="I39" s="188">
        <f t="shared" si="1"/>
      </c>
      <c r="J39" s="576"/>
      <c r="K39" s="383"/>
      <c r="L39" s="383"/>
    </row>
    <row r="40" spans="1:12" ht="19.5" customHeight="1">
      <c r="A40" s="575"/>
      <c r="B40" s="411" t="s">
        <v>657</v>
      </c>
      <c r="C40" s="402">
        <v>112</v>
      </c>
      <c r="D40" s="402">
        <v>312</v>
      </c>
      <c r="E40" s="188">
        <f t="shared" si="0"/>
        <v>0.358974358974359</v>
      </c>
      <c r="F40" s="420" t="s">
        <v>675</v>
      </c>
      <c r="G40" s="417"/>
      <c r="H40" s="417"/>
      <c r="I40" s="210">
        <f t="shared" si="1"/>
      </c>
      <c r="J40" s="576"/>
      <c r="K40" s="383"/>
      <c r="L40" s="383"/>
    </row>
    <row r="41" spans="1:12" ht="19.5" customHeight="1">
      <c r="A41" s="575"/>
      <c r="B41" s="399" t="s">
        <v>447</v>
      </c>
      <c r="C41" s="187">
        <f>SUM(C42:C44)</f>
        <v>34095.2</v>
      </c>
      <c r="D41" s="187">
        <f>SUM(D42:D44)</f>
        <v>31336</v>
      </c>
      <c r="E41" s="188">
        <f t="shared" si="0"/>
        <v>1.088052080673985</v>
      </c>
      <c r="F41" s="420" t="s">
        <v>448</v>
      </c>
      <c r="G41" s="417"/>
      <c r="H41" s="417"/>
      <c r="I41" s="210">
        <f t="shared" si="1"/>
      </c>
      <c r="J41" s="576"/>
      <c r="K41" s="383"/>
      <c r="L41" s="383"/>
    </row>
    <row r="42" spans="1:12" ht="19.5" customHeight="1">
      <c r="A42" s="575"/>
      <c r="B42" s="411" t="s">
        <v>449</v>
      </c>
      <c r="C42" s="402">
        <v>28296</v>
      </c>
      <c r="D42" s="402">
        <v>26334</v>
      </c>
      <c r="E42" s="188">
        <f t="shared" si="0"/>
        <v>1.0745044429254955</v>
      </c>
      <c r="F42" s="421" t="s">
        <v>450</v>
      </c>
      <c r="G42" s="417"/>
      <c r="H42" s="417"/>
      <c r="I42" s="210">
        <f t="shared" si="1"/>
      </c>
      <c r="J42" s="576"/>
      <c r="K42" s="383"/>
      <c r="L42" s="383"/>
    </row>
    <row r="43" spans="1:12" ht="19.5" customHeight="1">
      <c r="A43" s="575"/>
      <c r="B43" s="411" t="s">
        <v>676</v>
      </c>
      <c r="C43" s="402">
        <v>5799.2</v>
      </c>
      <c r="D43" s="402">
        <v>5002</v>
      </c>
      <c r="E43" s="188">
        <f t="shared" si="0"/>
        <v>1.1593762495001998</v>
      </c>
      <c r="F43" s="420" t="s">
        <v>677</v>
      </c>
      <c r="G43" s="417">
        <v>4000</v>
      </c>
      <c r="H43" s="417">
        <v>2000</v>
      </c>
      <c r="I43" s="210">
        <f t="shared" si="1"/>
        <v>2</v>
      </c>
      <c r="J43" s="576"/>
      <c r="K43" s="383"/>
      <c r="L43" s="383"/>
    </row>
    <row r="44" spans="1:12" ht="19.5" customHeight="1">
      <c r="A44" s="575"/>
      <c r="B44" s="411" t="s">
        <v>453</v>
      </c>
      <c r="C44" s="402"/>
      <c r="D44" s="402"/>
      <c r="E44" s="188">
        <f t="shared" si="0"/>
      </c>
      <c r="F44" s="403"/>
      <c r="G44" s="406"/>
      <c r="H44" s="406"/>
      <c r="I44" s="188">
        <f t="shared" si="1"/>
      </c>
      <c r="J44" s="576"/>
      <c r="K44" s="383"/>
      <c r="L44" s="383"/>
    </row>
    <row r="45" spans="1:12" ht="24.75" customHeight="1">
      <c r="A45" s="575"/>
      <c r="B45" s="399" t="s">
        <v>549</v>
      </c>
      <c r="C45" s="402"/>
      <c r="D45" s="402"/>
      <c r="E45" s="188">
        <f t="shared" si="0"/>
      </c>
      <c r="F45" s="422" t="s">
        <v>346</v>
      </c>
      <c r="G45" s="409"/>
      <c r="H45" s="409"/>
      <c r="I45" s="188">
        <f t="shared" si="1"/>
      </c>
      <c r="J45" s="576"/>
      <c r="K45" s="383"/>
      <c r="L45" s="383"/>
    </row>
    <row r="46" spans="1:12" s="173" customFormat="1" ht="24.75" customHeight="1">
      <c r="A46" s="575"/>
      <c r="B46" s="399" t="s">
        <v>353</v>
      </c>
      <c r="C46" s="402"/>
      <c r="D46" s="402"/>
      <c r="E46" s="188">
        <f t="shared" si="0"/>
      </c>
      <c r="F46" s="423" t="s">
        <v>354</v>
      </c>
      <c r="G46" s="228"/>
      <c r="H46" s="228"/>
      <c r="I46" s="188">
        <f t="shared" si="1"/>
      </c>
      <c r="J46" s="576"/>
      <c r="K46" s="383"/>
      <c r="L46" s="383"/>
    </row>
    <row r="47" spans="1:12" ht="22.5" customHeight="1">
      <c r="A47" s="575"/>
      <c r="B47" s="399" t="s">
        <v>355</v>
      </c>
      <c r="C47" s="402"/>
      <c r="D47" s="402"/>
      <c r="E47" s="188">
        <f t="shared" si="0"/>
      </c>
      <c r="F47" s="423" t="s">
        <v>356</v>
      </c>
      <c r="G47" s="228"/>
      <c r="H47" s="228"/>
      <c r="I47" s="188">
        <f t="shared" si="1"/>
      </c>
      <c r="J47" s="576"/>
      <c r="K47" s="383"/>
      <c r="L47" s="383"/>
    </row>
    <row r="48" spans="1:12" ht="45.75" customHeight="1">
      <c r="A48" s="575"/>
      <c r="B48" s="424" t="s">
        <v>357</v>
      </c>
      <c r="C48" s="402"/>
      <c r="D48" s="402"/>
      <c r="E48" s="188">
        <f t="shared" si="0"/>
      </c>
      <c r="F48" s="425" t="s">
        <v>660</v>
      </c>
      <c r="G48" s="228"/>
      <c r="H48" s="228"/>
      <c r="I48" s="188">
        <f t="shared" si="1"/>
      </c>
      <c r="J48" s="576"/>
      <c r="K48" s="383"/>
      <c r="L48" s="383"/>
    </row>
    <row r="49" spans="1:12" ht="22.5" customHeight="1">
      <c r="A49" s="575"/>
      <c r="B49" s="426" t="s">
        <v>661</v>
      </c>
      <c r="C49" s="427">
        <f>C48+C47+C46+C45+C41+C38+C30+C22+C15</f>
        <v>41978.2</v>
      </c>
      <c r="D49" s="427">
        <f>D48+D47+D46+D45+D41+D38+D30+D22+D15</f>
        <v>41673</v>
      </c>
      <c r="E49" s="428">
        <f t="shared" si="0"/>
        <v>1.0073236867996065</v>
      </c>
      <c r="F49" s="426" t="s">
        <v>662</v>
      </c>
      <c r="G49" s="427">
        <f>G15+G21+G22+G45+G46+G47+G48</f>
        <v>38673</v>
      </c>
      <c r="H49" s="427">
        <f>H15+H21+H22+H45+H46+H47+H48</f>
        <v>41673</v>
      </c>
      <c r="I49" s="428">
        <f t="shared" si="1"/>
        <v>0.9280109423367648</v>
      </c>
      <c r="J49" s="576"/>
      <c r="K49" s="383"/>
      <c r="L49" s="383"/>
    </row>
    <row r="50" spans="1:12" ht="22.5" customHeight="1">
      <c r="A50" s="575"/>
      <c r="B50" s="429"/>
      <c r="C50" s="430"/>
      <c r="D50" s="430"/>
      <c r="E50" s="431">
        <f t="shared" si="0"/>
      </c>
      <c r="F50" s="429"/>
      <c r="G50" s="430"/>
      <c r="H50" s="430"/>
      <c r="I50" s="432"/>
      <c r="J50" s="576"/>
      <c r="K50" s="383"/>
      <c r="L50" s="383"/>
    </row>
    <row r="51" spans="1:12" ht="24.75" customHeight="1">
      <c r="A51" s="575"/>
      <c r="B51" s="834" t="s">
        <v>866</v>
      </c>
      <c r="C51" s="834"/>
      <c r="D51" s="834"/>
      <c r="E51" s="433">
        <f t="shared" si="0"/>
      </c>
      <c r="F51" s="834" t="s">
        <v>867</v>
      </c>
      <c r="G51" s="834"/>
      <c r="H51" s="834"/>
      <c r="I51" s="433">
        <f t="shared" si="1"/>
      </c>
      <c r="J51" s="576"/>
      <c r="K51" s="383"/>
      <c r="L51" s="383"/>
    </row>
    <row r="52" spans="1:12" s="173" customFormat="1" ht="24.75" customHeight="1">
      <c r="A52" s="575"/>
      <c r="B52" s="434" t="s">
        <v>868</v>
      </c>
      <c r="C52" s="414"/>
      <c r="D52" s="414"/>
      <c r="E52" s="188">
        <f t="shared" si="0"/>
      </c>
      <c r="F52" s="415"/>
      <c r="G52" s="414"/>
      <c r="H52" s="414"/>
      <c r="I52" s="188">
        <f t="shared" si="1"/>
      </c>
      <c r="J52" s="576"/>
      <c r="K52" s="383"/>
      <c r="L52" s="383"/>
    </row>
    <row r="53" spans="1:12" ht="24.75" customHeight="1">
      <c r="A53" s="575"/>
      <c r="B53" s="434" t="s">
        <v>869</v>
      </c>
      <c r="C53" s="414"/>
      <c r="D53" s="414"/>
      <c r="E53" s="188">
        <f t="shared" si="0"/>
      </c>
      <c r="F53" s="415"/>
      <c r="G53" s="414"/>
      <c r="H53" s="414"/>
      <c r="I53" s="188">
        <f t="shared" si="1"/>
      </c>
      <c r="J53" s="576"/>
      <c r="K53" s="383"/>
      <c r="L53" s="383"/>
    </row>
    <row r="54" spans="1:12" ht="24.75" customHeight="1">
      <c r="A54" s="575"/>
      <c r="B54" s="434" t="s">
        <v>870</v>
      </c>
      <c r="C54" s="414"/>
      <c r="D54" s="414"/>
      <c r="E54" s="188">
        <f t="shared" si="0"/>
      </c>
      <c r="F54" s="415"/>
      <c r="G54" s="414"/>
      <c r="H54" s="414"/>
      <c r="I54" s="188">
        <f t="shared" si="1"/>
      </c>
      <c r="J54" s="576"/>
      <c r="K54" s="383"/>
      <c r="L54" s="383"/>
    </row>
    <row r="55" spans="1:12" ht="22.5" customHeight="1">
      <c r="A55" s="575"/>
      <c r="B55" s="426" t="s">
        <v>693</v>
      </c>
      <c r="C55" s="427">
        <f>SUM(C52:C54)</f>
        <v>0</v>
      </c>
      <c r="D55" s="427">
        <f>SUM(D52:D54)</f>
        <v>0</v>
      </c>
      <c r="E55" s="428">
        <f t="shared" si="0"/>
      </c>
      <c r="F55" s="426" t="s">
        <v>694</v>
      </c>
      <c r="G55" s="427">
        <f>SUM(G52:G54)</f>
        <v>0</v>
      </c>
      <c r="H55" s="427">
        <f>SUM(H52:H54)</f>
        <v>0</v>
      </c>
      <c r="I55" s="428">
        <f t="shared" si="1"/>
      </c>
      <c r="J55" s="576"/>
      <c r="K55" s="383"/>
      <c r="L55" s="383"/>
    </row>
    <row r="56" spans="1:12" ht="22.5" customHeight="1">
      <c r="A56" s="575"/>
      <c r="B56" s="429"/>
      <c r="C56" s="430"/>
      <c r="D56" s="430"/>
      <c r="E56" s="431">
        <f t="shared" si="0"/>
      </c>
      <c r="F56" s="429"/>
      <c r="G56" s="430"/>
      <c r="H56" s="430"/>
      <c r="I56" s="432"/>
      <c r="J56" s="576"/>
      <c r="K56" s="383"/>
      <c r="L56" s="383"/>
    </row>
    <row r="57" spans="1:12" ht="22.5" customHeight="1">
      <c r="A57" s="575"/>
      <c r="B57" s="426" t="s">
        <v>695</v>
      </c>
      <c r="C57" s="427">
        <f>C55+C49</f>
        <v>41978.2</v>
      </c>
      <c r="D57" s="427">
        <f>D55+D49</f>
        <v>41673</v>
      </c>
      <c r="E57" s="428">
        <f t="shared" si="0"/>
        <v>1.0073236867996065</v>
      </c>
      <c r="F57" s="426" t="s">
        <v>696</v>
      </c>
      <c r="G57" s="427">
        <f>G55+G49</f>
        <v>38673</v>
      </c>
      <c r="H57" s="427">
        <f>H55+H49</f>
        <v>41673</v>
      </c>
      <c r="I57" s="428">
        <f>IF(H57=0,"",G57/H57)</f>
        <v>0.9280109423367648</v>
      </c>
      <c r="J57" s="576"/>
      <c r="K57" s="383"/>
      <c r="L57" s="383"/>
    </row>
    <row r="58" spans="1:12" ht="22.5" customHeight="1">
      <c r="A58" s="575"/>
      <c r="B58" s="435" t="s">
        <v>569</v>
      </c>
      <c r="C58" s="233" t="str">
        <f>IF(G57&gt;C57,G57-C57,"0")</f>
        <v>0</v>
      </c>
      <c r="D58" s="233" t="str">
        <f>IF(H57&gt;D57,H57-D57,"0")</f>
        <v>0</v>
      </c>
      <c r="E58" s="210" t="e">
        <f>IF(D57=0,"",C58/D58)</f>
        <v>#DIV/0!</v>
      </c>
      <c r="F58" s="435" t="s">
        <v>570</v>
      </c>
      <c r="G58" s="233">
        <f>IF(C57&gt;G57,C57-G57,"0")</f>
        <v>3305.199999999997</v>
      </c>
      <c r="H58" s="233" t="str">
        <f>IF(D57&gt;H57,D57-H57,"0")</f>
        <v>0</v>
      </c>
      <c r="I58" s="210" t="e">
        <f>IF(H57=0,"",G58/H58)</f>
        <v>#DIV/0!</v>
      </c>
      <c r="J58" s="576"/>
      <c r="K58" s="383"/>
      <c r="L58" s="383"/>
    </row>
    <row r="59" spans="1:12" ht="24.75" customHeight="1">
      <c r="A59" s="575"/>
      <c r="B59" s="399" t="s">
        <v>468</v>
      </c>
      <c r="C59" s="187">
        <f>SUM(C60:C62)</f>
        <v>0</v>
      </c>
      <c r="D59" s="187">
        <f>SUM(D60:D62)</f>
        <v>0</v>
      </c>
      <c r="E59" s="188">
        <f t="shared" si="0"/>
      </c>
      <c r="F59" s="399" t="s">
        <v>573</v>
      </c>
      <c r="G59" s="187">
        <f>SUM(G60:G62)</f>
        <v>0</v>
      </c>
      <c r="H59" s="187">
        <f>SUM(H60:H62)</f>
        <v>0</v>
      </c>
      <c r="I59" s="188">
        <f>IF(H59=0,"",G59/H59)</f>
      </c>
      <c r="J59" s="576"/>
      <c r="K59" s="383"/>
      <c r="L59" s="383"/>
    </row>
    <row r="60" spans="1:12" s="173" customFormat="1" ht="19.5" customHeight="1">
      <c r="A60" s="575"/>
      <c r="B60" s="416" t="s">
        <v>574</v>
      </c>
      <c r="C60" s="192"/>
      <c r="D60" s="192"/>
      <c r="E60" s="188">
        <f t="shared" si="0"/>
      </c>
      <c r="F60" s="436" t="s">
        <v>575</v>
      </c>
      <c r="G60" s="402"/>
      <c r="H60" s="402"/>
      <c r="I60" s="188">
        <f>IF(H60=0,"",G60/H60)</f>
      </c>
      <c r="J60" s="576"/>
      <c r="K60" s="383"/>
      <c r="L60" s="383"/>
    </row>
    <row r="61" spans="1:12" ht="19.5" customHeight="1">
      <c r="A61" s="575"/>
      <c r="B61" s="411" t="s">
        <v>576</v>
      </c>
      <c r="C61" s="192"/>
      <c r="D61" s="192"/>
      <c r="E61" s="188">
        <f t="shared" si="0"/>
      </c>
      <c r="F61" s="411" t="s">
        <v>586</v>
      </c>
      <c r="G61" s="402"/>
      <c r="H61" s="402"/>
      <c r="I61" s="188">
        <f>IF(H61=0,"",G61/H61)</f>
      </c>
      <c r="J61" s="576"/>
      <c r="K61" s="383"/>
      <c r="L61" s="383"/>
    </row>
    <row r="62" spans="1:12" ht="19.5" customHeight="1">
      <c r="A62" s="575"/>
      <c r="B62" s="416" t="s">
        <v>587</v>
      </c>
      <c r="C62" s="192"/>
      <c r="D62" s="192"/>
      <c r="E62" s="188">
        <f t="shared" si="0"/>
      </c>
      <c r="F62" s="411" t="s">
        <v>588</v>
      </c>
      <c r="G62" s="402"/>
      <c r="H62" s="402"/>
      <c r="I62" s="188">
        <f>IF(H62=0,"",G62/H62)</f>
      </c>
      <c r="J62" s="576"/>
      <c r="K62" s="383"/>
      <c r="L62" s="383"/>
    </row>
    <row r="63" spans="1:12" ht="22.5" customHeight="1">
      <c r="A63" s="575"/>
      <c r="B63" s="437" t="s">
        <v>589</v>
      </c>
      <c r="C63" s="427">
        <f>C59+C57+C58</f>
        <v>41978.2</v>
      </c>
      <c r="D63" s="427">
        <f>D59+D57+D58</f>
        <v>41673</v>
      </c>
      <c r="E63" s="428">
        <f t="shared" si="0"/>
        <v>1.0073236867996065</v>
      </c>
      <c r="F63" s="437" t="s">
        <v>684</v>
      </c>
      <c r="G63" s="427">
        <f>G59+G57+G58</f>
        <v>41978.2</v>
      </c>
      <c r="H63" s="427">
        <f>H59+H57+H58</f>
        <v>41673</v>
      </c>
      <c r="I63" s="428">
        <f>IF(H63=0,"",G63/H63)</f>
        <v>1.0073236867996065</v>
      </c>
      <c r="J63" s="576"/>
      <c r="K63" s="383"/>
      <c r="L63" s="383"/>
    </row>
    <row r="64" spans="1:12" ht="6" customHeight="1">
      <c r="A64" s="575"/>
      <c r="B64" s="438"/>
      <c r="C64" s="438"/>
      <c r="D64" s="438"/>
      <c r="E64" s="439"/>
      <c r="F64" s="438"/>
      <c r="G64" s="438"/>
      <c r="H64" s="438"/>
      <c r="I64" s="438"/>
      <c r="J64" s="576"/>
      <c r="K64" s="383"/>
      <c r="L64" s="383"/>
    </row>
    <row r="65" spans="1:12" ht="12.75">
      <c r="A65" s="575"/>
      <c r="B65" s="440" t="s">
        <v>591</v>
      </c>
      <c r="C65" s="441"/>
      <c r="D65" s="441"/>
      <c r="E65" s="441"/>
      <c r="F65" s="441" t="s">
        <v>592</v>
      </c>
      <c r="G65" s="441"/>
      <c r="H65" s="441"/>
      <c r="I65" s="441"/>
      <c r="J65" s="576"/>
      <c r="K65" s="383"/>
      <c r="L65" s="383"/>
    </row>
    <row r="66" spans="1:12" ht="4.5" customHeight="1">
      <c r="A66" s="660"/>
      <c r="B66" s="661"/>
      <c r="C66" s="661"/>
      <c r="D66" s="661"/>
      <c r="E66" s="661"/>
      <c r="F66" s="662"/>
      <c r="G66" s="662"/>
      <c r="H66" s="662"/>
      <c r="I66" s="662"/>
      <c r="J66" s="663"/>
      <c r="K66" s="383"/>
      <c r="L66" s="383"/>
    </row>
    <row r="67" spans="1:12" ht="6" customHeight="1">
      <c r="A67" s="383"/>
      <c r="B67" s="383"/>
      <c r="C67" s="383"/>
      <c r="D67" s="383"/>
      <c r="E67" s="383"/>
      <c r="F67" s="249"/>
      <c r="G67" s="249"/>
      <c r="H67" s="249"/>
      <c r="I67" s="249"/>
      <c r="J67" s="383"/>
      <c r="K67" s="383"/>
      <c r="L67" s="383"/>
    </row>
    <row r="68" spans="1:12" ht="15">
      <c r="A68" s="383"/>
      <c r="B68" s="442"/>
      <c r="C68" s="383"/>
      <c r="D68" s="383"/>
      <c r="E68" s="383"/>
      <c r="F68" s="383"/>
      <c r="G68" s="383"/>
      <c r="H68" s="383"/>
      <c r="I68" s="383"/>
      <c r="J68" s="383"/>
      <c r="K68" s="383"/>
      <c r="L68" s="383"/>
    </row>
    <row r="69" spans="1:12" ht="12">
      <c r="A69" s="383"/>
      <c r="B69" s="383"/>
      <c r="C69" s="383"/>
      <c r="D69" s="383"/>
      <c r="E69" s="383"/>
      <c r="F69" s="249"/>
      <c r="G69" s="249"/>
      <c r="H69" s="249"/>
      <c r="I69" s="249"/>
      <c r="J69" s="383"/>
      <c r="K69" s="383"/>
      <c r="L69" s="383"/>
    </row>
    <row r="70" spans="1:12" ht="12">
      <c r="A70" s="383"/>
      <c r="B70" s="383"/>
      <c r="C70" s="383"/>
      <c r="D70" s="383"/>
      <c r="E70" s="383"/>
      <c r="F70" s="249"/>
      <c r="G70" s="249"/>
      <c r="H70" s="249"/>
      <c r="I70" s="249"/>
      <c r="J70" s="383"/>
      <c r="K70" s="383"/>
      <c r="L70" s="383"/>
    </row>
    <row r="71" spans="1:12" ht="12">
      <c r="A71" s="383"/>
      <c r="B71" s="383"/>
      <c r="C71" s="383"/>
      <c r="D71" s="383"/>
      <c r="E71" s="383"/>
      <c r="F71" s="249"/>
      <c r="G71" s="249"/>
      <c r="H71" s="249"/>
      <c r="I71" s="249"/>
      <c r="J71" s="383"/>
      <c r="K71" s="383"/>
      <c r="L71" s="383"/>
    </row>
    <row r="72" spans="1:12" ht="12">
      <c r="A72" s="383"/>
      <c r="B72" s="383"/>
      <c r="C72" s="383"/>
      <c r="D72" s="383"/>
      <c r="E72" s="383"/>
      <c r="F72" s="249"/>
      <c r="G72" s="249"/>
      <c r="H72" s="249"/>
      <c r="I72" s="249"/>
      <c r="J72" s="383"/>
      <c r="K72" s="383"/>
      <c r="L72" s="383"/>
    </row>
    <row r="73" spans="1:12" ht="12">
      <c r="A73" s="383"/>
      <c r="B73" s="383"/>
      <c r="C73" s="383"/>
      <c r="D73" s="383"/>
      <c r="E73" s="383"/>
      <c r="F73" s="249"/>
      <c r="G73" s="249"/>
      <c r="H73" s="249"/>
      <c r="I73" s="249"/>
      <c r="J73" s="383"/>
      <c r="K73" s="383"/>
      <c r="L73" s="383"/>
    </row>
    <row r="74" spans="1:12" ht="12">
      <c r="A74" s="383"/>
      <c r="B74" s="383"/>
      <c r="C74" s="383"/>
      <c r="D74" s="383"/>
      <c r="E74" s="383"/>
      <c r="F74" s="249"/>
      <c r="G74" s="249"/>
      <c r="H74" s="249"/>
      <c r="I74" s="249"/>
      <c r="J74" s="383"/>
      <c r="K74" s="383"/>
      <c r="L74" s="383"/>
    </row>
    <row r="75" spans="1:12" ht="12">
      <c r="A75" s="383"/>
      <c r="B75" s="383"/>
      <c r="C75" s="383"/>
      <c r="D75" s="383"/>
      <c r="E75" s="383"/>
      <c r="F75" s="249"/>
      <c r="G75" s="249"/>
      <c r="H75" s="249"/>
      <c r="I75" s="249"/>
      <c r="J75" s="383"/>
      <c r="K75" s="383"/>
      <c r="L75" s="383"/>
    </row>
    <row r="76" spans="1:12" ht="12">
      <c r="A76" s="383"/>
      <c r="B76" s="383"/>
      <c r="C76" s="383"/>
      <c r="D76" s="383"/>
      <c r="E76" s="383"/>
      <c r="F76" s="249"/>
      <c r="G76" s="249"/>
      <c r="H76" s="249"/>
      <c r="I76" s="249"/>
      <c r="J76" s="383"/>
      <c r="K76" s="383"/>
      <c r="L76" s="383"/>
    </row>
    <row r="77" spans="1:12" ht="12">
      <c r="A77" s="383"/>
      <c r="B77" s="383"/>
      <c r="C77" s="383"/>
      <c r="D77" s="383"/>
      <c r="E77" s="383"/>
      <c r="F77" s="249"/>
      <c r="G77" s="249"/>
      <c r="H77" s="249"/>
      <c r="I77" s="249"/>
      <c r="J77" s="383"/>
      <c r="K77" s="383"/>
      <c r="L77" s="383"/>
    </row>
    <row r="78" spans="1:12" ht="12">
      <c r="A78" s="383"/>
      <c r="B78" s="383"/>
      <c r="C78" s="383"/>
      <c r="D78" s="383"/>
      <c r="E78" s="383"/>
      <c r="F78" s="249"/>
      <c r="G78" s="249"/>
      <c r="H78" s="249"/>
      <c r="I78" s="249"/>
      <c r="J78" s="383"/>
      <c r="K78" s="383"/>
      <c r="L78" s="383"/>
    </row>
    <row r="79" spans="1:12" ht="12">
      <c r="A79" s="383"/>
      <c r="B79" s="383"/>
      <c r="C79" s="383"/>
      <c r="D79" s="383"/>
      <c r="E79" s="383"/>
      <c r="F79" s="249"/>
      <c r="G79" s="249"/>
      <c r="H79" s="249"/>
      <c r="I79" s="249"/>
      <c r="J79" s="383"/>
      <c r="K79" s="383"/>
      <c r="L79" s="383"/>
    </row>
    <row r="80" spans="1:12" ht="12">
      <c r="A80" s="383"/>
      <c r="B80" s="383"/>
      <c r="C80" s="383"/>
      <c r="D80" s="383"/>
      <c r="E80" s="383"/>
      <c r="F80" s="249"/>
      <c r="G80" s="249"/>
      <c r="H80" s="249"/>
      <c r="I80" s="249"/>
      <c r="J80" s="383"/>
      <c r="K80" s="383"/>
      <c r="L80" s="383"/>
    </row>
    <row r="81" spans="1:12" ht="12">
      <c r="A81" s="383"/>
      <c r="B81" s="383"/>
      <c r="C81" s="383"/>
      <c r="D81" s="383"/>
      <c r="E81" s="383"/>
      <c r="F81" s="249"/>
      <c r="G81" s="249"/>
      <c r="H81" s="249"/>
      <c r="I81" s="249"/>
      <c r="J81" s="383"/>
      <c r="K81" s="383"/>
      <c r="L81" s="383"/>
    </row>
    <row r="82" spans="1:12" ht="12">
      <c r="A82" s="383"/>
      <c r="B82" s="383"/>
      <c r="C82" s="383"/>
      <c r="D82" s="383"/>
      <c r="E82" s="383"/>
      <c r="F82" s="249"/>
      <c r="G82" s="249"/>
      <c r="H82" s="249"/>
      <c r="I82" s="249"/>
      <c r="J82" s="383"/>
      <c r="K82" s="383"/>
      <c r="L82" s="383"/>
    </row>
    <row r="83" spans="1:12" ht="12">
      <c r="A83" s="383"/>
      <c r="B83" s="383"/>
      <c r="C83" s="383"/>
      <c r="D83" s="383"/>
      <c r="E83" s="383"/>
      <c r="F83" s="249"/>
      <c r="G83" s="249"/>
      <c r="H83" s="249"/>
      <c r="I83" s="249"/>
      <c r="J83" s="383"/>
      <c r="K83" s="383"/>
      <c r="L83" s="383"/>
    </row>
    <row r="84" spans="1:12" ht="12">
      <c r="A84" s="383"/>
      <c r="B84" s="383"/>
      <c r="C84" s="383"/>
      <c r="D84" s="383"/>
      <c r="E84" s="383"/>
      <c r="F84" s="249"/>
      <c r="G84" s="249"/>
      <c r="H84" s="249"/>
      <c r="I84" s="249"/>
      <c r="J84" s="383"/>
      <c r="K84" s="383"/>
      <c r="L84" s="383"/>
    </row>
    <row r="85" spans="1:12" ht="12">
      <c r="A85" s="383"/>
      <c r="B85" s="383"/>
      <c r="C85" s="383"/>
      <c r="D85" s="383"/>
      <c r="E85" s="383"/>
      <c r="F85" s="249"/>
      <c r="G85" s="249"/>
      <c r="H85" s="249"/>
      <c r="I85" s="249"/>
      <c r="J85" s="383"/>
      <c r="K85" s="383"/>
      <c r="L85" s="383"/>
    </row>
    <row r="86" spans="1:12" ht="12">
      <c r="A86" s="383"/>
      <c r="B86" s="383"/>
      <c r="C86" s="383"/>
      <c r="D86" s="383"/>
      <c r="E86" s="383"/>
      <c r="F86" s="249"/>
      <c r="G86" s="249"/>
      <c r="H86" s="249"/>
      <c r="I86" s="249"/>
      <c r="J86" s="383"/>
      <c r="K86" s="383"/>
      <c r="L86" s="383"/>
    </row>
    <row r="87" spans="1:12" ht="12">
      <c r="A87" s="383"/>
      <c r="B87" s="383"/>
      <c r="C87" s="383"/>
      <c r="D87" s="383"/>
      <c r="E87" s="383"/>
      <c r="F87" s="249"/>
      <c r="G87" s="249"/>
      <c r="H87" s="249"/>
      <c r="I87" s="249"/>
      <c r="J87" s="383"/>
      <c r="K87" s="383"/>
      <c r="L87" s="383"/>
    </row>
    <row r="88" spans="1:12" ht="12">
      <c r="A88" s="383"/>
      <c r="B88" s="383"/>
      <c r="C88" s="383"/>
      <c r="D88" s="383"/>
      <c r="E88" s="383"/>
      <c r="F88" s="249"/>
      <c r="G88" s="249"/>
      <c r="H88" s="249"/>
      <c r="I88" s="249"/>
      <c r="J88" s="383"/>
      <c r="K88" s="383"/>
      <c r="L88" s="383"/>
    </row>
    <row r="89" spans="1:12" ht="12">
      <c r="A89" s="383"/>
      <c r="B89" s="383"/>
      <c r="C89" s="383"/>
      <c r="D89" s="383"/>
      <c r="E89" s="383"/>
      <c r="F89" s="249"/>
      <c r="G89" s="249"/>
      <c r="H89" s="249"/>
      <c r="I89" s="249"/>
      <c r="J89" s="383"/>
      <c r="K89" s="383"/>
      <c r="L89" s="383"/>
    </row>
    <row r="90" spans="1:12" ht="12">
      <c r="A90" s="383"/>
      <c r="B90" s="383"/>
      <c r="C90" s="383"/>
      <c r="D90" s="383"/>
      <c r="E90" s="383"/>
      <c r="F90" s="249"/>
      <c r="G90" s="249"/>
      <c r="H90" s="249"/>
      <c r="I90" s="249"/>
      <c r="J90" s="383"/>
      <c r="K90" s="383"/>
      <c r="L90" s="383"/>
    </row>
    <row r="91" spans="1:12" ht="12">
      <c r="A91" s="383"/>
      <c r="B91" s="383"/>
      <c r="C91" s="383"/>
      <c r="D91" s="383"/>
      <c r="E91" s="383"/>
      <c r="F91" s="249"/>
      <c r="G91" s="249"/>
      <c r="H91" s="249"/>
      <c r="I91" s="249"/>
      <c r="J91" s="383"/>
      <c r="K91" s="383"/>
      <c r="L91" s="383"/>
    </row>
    <row r="92" spans="1:12" ht="12">
      <c r="A92" s="383"/>
      <c r="B92" s="383"/>
      <c r="C92" s="383"/>
      <c r="D92" s="383"/>
      <c r="E92" s="383"/>
      <c r="F92" s="249"/>
      <c r="G92" s="249"/>
      <c r="H92" s="249"/>
      <c r="I92" s="249"/>
      <c r="J92" s="383"/>
      <c r="K92" s="383"/>
      <c r="L92" s="383"/>
    </row>
    <row r="93" spans="1:12" ht="12">
      <c r="A93" s="383"/>
      <c r="B93" s="383"/>
      <c r="C93" s="383"/>
      <c r="D93" s="383"/>
      <c r="E93" s="383"/>
      <c r="F93" s="249"/>
      <c r="G93" s="249"/>
      <c r="H93" s="249"/>
      <c r="I93" s="249"/>
      <c r="J93" s="383"/>
      <c r="K93" s="383"/>
      <c r="L93" s="383"/>
    </row>
    <row r="94" spans="1:12" ht="12">
      <c r="A94" s="383"/>
      <c r="B94" s="383"/>
      <c r="C94" s="383"/>
      <c r="D94" s="383"/>
      <c r="E94" s="383"/>
      <c r="F94" s="249"/>
      <c r="G94" s="249"/>
      <c r="H94" s="249"/>
      <c r="I94" s="249"/>
      <c r="J94" s="383"/>
      <c r="K94" s="383"/>
      <c r="L94" s="383"/>
    </row>
    <row r="95" spans="1:12" ht="12">
      <c r="A95" s="383"/>
      <c r="B95" s="383"/>
      <c r="C95" s="383"/>
      <c r="D95" s="383"/>
      <c r="E95" s="383"/>
      <c r="F95" s="249"/>
      <c r="G95" s="249"/>
      <c r="H95" s="249"/>
      <c r="I95" s="249"/>
      <c r="J95" s="383"/>
      <c r="K95" s="383"/>
      <c r="L95" s="383"/>
    </row>
    <row r="96" spans="1:12" ht="12">
      <c r="A96" s="383"/>
      <c r="B96" s="383"/>
      <c r="C96" s="383"/>
      <c r="D96" s="383"/>
      <c r="E96" s="383"/>
      <c r="F96" s="249"/>
      <c r="G96" s="249"/>
      <c r="H96" s="249"/>
      <c r="I96" s="249"/>
      <c r="J96" s="383"/>
      <c r="K96" s="383"/>
      <c r="L96" s="383"/>
    </row>
    <row r="97" spans="1:12" ht="12">
      <c r="A97" s="383"/>
      <c r="B97" s="383"/>
      <c r="C97" s="383"/>
      <c r="D97" s="383"/>
      <c r="E97" s="383"/>
      <c r="F97" s="249"/>
      <c r="G97" s="249"/>
      <c r="H97" s="249"/>
      <c r="I97" s="249"/>
      <c r="J97" s="383"/>
      <c r="K97" s="383"/>
      <c r="L97" s="383"/>
    </row>
    <row r="98" spans="1:12" ht="12">
      <c r="A98" s="383"/>
      <c r="B98" s="383"/>
      <c r="C98" s="383"/>
      <c r="D98" s="383"/>
      <c r="E98" s="383"/>
      <c r="F98" s="249"/>
      <c r="G98" s="249"/>
      <c r="H98" s="249"/>
      <c r="I98" s="249"/>
      <c r="J98" s="383"/>
      <c r="K98" s="383"/>
      <c r="L98" s="383"/>
    </row>
    <row r="99" spans="1:12" ht="12">
      <c r="A99" s="383"/>
      <c r="B99" s="383"/>
      <c r="C99" s="383"/>
      <c r="D99" s="383"/>
      <c r="E99" s="383"/>
      <c r="F99" s="249"/>
      <c r="G99" s="249"/>
      <c r="H99" s="249"/>
      <c r="I99" s="249"/>
      <c r="J99" s="383"/>
      <c r="K99" s="383"/>
      <c r="L99" s="383"/>
    </row>
    <row r="100" spans="1:12" ht="12">
      <c r="A100" s="383"/>
      <c r="B100" s="383"/>
      <c r="C100" s="383"/>
      <c r="D100" s="383"/>
      <c r="E100" s="383"/>
      <c r="F100" s="249"/>
      <c r="G100" s="249"/>
      <c r="H100" s="249"/>
      <c r="I100" s="249"/>
      <c r="J100" s="383"/>
      <c r="K100" s="383"/>
      <c r="L100" s="383"/>
    </row>
    <row r="101" spans="1:12" ht="12">
      <c r="A101" s="383"/>
      <c r="B101" s="383"/>
      <c r="C101" s="383"/>
      <c r="D101" s="383"/>
      <c r="E101" s="383"/>
      <c r="F101" s="249"/>
      <c r="G101" s="249"/>
      <c r="H101" s="249"/>
      <c r="I101" s="249"/>
      <c r="J101" s="383"/>
      <c r="K101" s="383"/>
      <c r="L101" s="383"/>
    </row>
    <row r="102" spans="1:12" ht="12">
      <c r="A102" s="383"/>
      <c r="B102" s="383"/>
      <c r="C102" s="383"/>
      <c r="D102" s="383"/>
      <c r="E102" s="383"/>
      <c r="F102" s="249"/>
      <c r="G102" s="249"/>
      <c r="H102" s="249"/>
      <c r="I102" s="249"/>
      <c r="J102" s="383"/>
      <c r="K102" s="383"/>
      <c r="L102" s="383"/>
    </row>
    <row r="103" spans="1:12" ht="12">
      <c r="A103" s="383"/>
      <c r="B103" s="383"/>
      <c r="C103" s="383"/>
      <c r="D103" s="383"/>
      <c r="E103" s="383"/>
      <c r="F103" s="249"/>
      <c r="G103" s="249"/>
      <c r="H103" s="249"/>
      <c r="I103" s="249"/>
      <c r="J103" s="383"/>
      <c r="K103" s="383"/>
      <c r="L103" s="383"/>
    </row>
    <row r="104" spans="1:12" ht="12">
      <c r="A104" s="383"/>
      <c r="B104" s="383"/>
      <c r="C104" s="383"/>
      <c r="D104" s="383"/>
      <c r="E104" s="383"/>
      <c r="F104" s="249"/>
      <c r="G104" s="249"/>
      <c r="H104" s="249"/>
      <c r="I104" s="249"/>
      <c r="J104" s="383"/>
      <c r="K104" s="383"/>
      <c r="L104" s="383"/>
    </row>
    <row r="105" spans="1:12" ht="12">
      <c r="A105" s="383"/>
      <c r="B105" s="383"/>
      <c r="C105" s="383"/>
      <c r="D105" s="383"/>
      <c r="E105" s="383"/>
      <c r="F105" s="249"/>
      <c r="G105" s="249"/>
      <c r="H105" s="249"/>
      <c r="I105" s="249"/>
      <c r="J105" s="383"/>
      <c r="K105" s="383"/>
      <c r="L105" s="383"/>
    </row>
    <row r="106" spans="1:12" ht="12">
      <c r="A106" s="383"/>
      <c r="B106" s="383"/>
      <c r="C106" s="383"/>
      <c r="D106" s="383"/>
      <c r="E106" s="383"/>
      <c r="F106" s="249"/>
      <c r="G106" s="249"/>
      <c r="H106" s="249"/>
      <c r="I106" s="249"/>
      <c r="J106" s="383"/>
      <c r="K106" s="383"/>
      <c r="L106" s="383"/>
    </row>
    <row r="107" spans="1:12" ht="12">
      <c r="A107" s="383"/>
      <c r="B107" s="383"/>
      <c r="C107" s="383"/>
      <c r="D107" s="383"/>
      <c r="E107" s="383"/>
      <c r="F107" s="249"/>
      <c r="G107" s="249"/>
      <c r="H107" s="249"/>
      <c r="I107" s="249"/>
      <c r="J107" s="383"/>
      <c r="K107" s="383"/>
      <c r="L107" s="383"/>
    </row>
    <row r="108" spans="1:12" ht="12">
      <c r="A108" s="383"/>
      <c r="B108" s="383"/>
      <c r="C108" s="383"/>
      <c r="D108" s="383"/>
      <c r="E108" s="383"/>
      <c r="F108" s="249"/>
      <c r="G108" s="249"/>
      <c r="H108" s="249"/>
      <c r="I108" s="249"/>
      <c r="J108" s="383"/>
      <c r="K108" s="383"/>
      <c r="L108" s="383"/>
    </row>
    <row r="109" spans="1:12" ht="12">
      <c r="A109" s="383"/>
      <c r="B109" s="383"/>
      <c r="C109" s="383"/>
      <c r="D109" s="383"/>
      <c r="E109" s="383"/>
      <c r="F109" s="249"/>
      <c r="G109" s="249"/>
      <c r="H109" s="249"/>
      <c r="I109" s="249"/>
      <c r="J109" s="383"/>
      <c r="K109" s="383"/>
      <c r="L109" s="383"/>
    </row>
    <row r="110" spans="1:12" ht="12">
      <c r="A110" s="383"/>
      <c r="B110" s="383"/>
      <c r="C110" s="383"/>
      <c r="D110" s="383"/>
      <c r="E110" s="383"/>
      <c r="F110" s="249"/>
      <c r="G110" s="249"/>
      <c r="H110" s="249"/>
      <c r="I110" s="249"/>
      <c r="J110" s="383"/>
      <c r="K110" s="383"/>
      <c r="L110" s="383"/>
    </row>
    <row r="111" spans="1:12" ht="12">
      <c r="A111" s="383"/>
      <c r="B111" s="383"/>
      <c r="C111" s="383"/>
      <c r="D111" s="383"/>
      <c r="E111" s="383"/>
      <c r="F111" s="249"/>
      <c r="G111" s="249"/>
      <c r="H111" s="249"/>
      <c r="I111" s="249"/>
      <c r="J111" s="383"/>
      <c r="K111" s="383"/>
      <c r="L111" s="383"/>
    </row>
    <row r="112" spans="1:12" ht="12">
      <c r="A112" s="383"/>
      <c r="B112" s="383"/>
      <c r="C112" s="383"/>
      <c r="D112" s="383"/>
      <c r="E112" s="383"/>
      <c r="F112" s="249"/>
      <c r="G112" s="249"/>
      <c r="H112" s="249"/>
      <c r="I112" s="249"/>
      <c r="J112" s="383"/>
      <c r="K112" s="383"/>
      <c r="L112" s="383"/>
    </row>
    <row r="113" spans="1:12" ht="12">
      <c r="A113" s="383"/>
      <c r="B113" s="383"/>
      <c r="C113" s="383"/>
      <c r="D113" s="383"/>
      <c r="E113" s="383"/>
      <c r="F113" s="249"/>
      <c r="G113" s="249"/>
      <c r="H113" s="249"/>
      <c r="I113" s="249"/>
      <c r="J113" s="383"/>
      <c r="K113" s="383"/>
      <c r="L113" s="383"/>
    </row>
    <row r="114" spans="1:12" ht="12">
      <c r="A114" s="383"/>
      <c r="B114" s="383"/>
      <c r="C114" s="383"/>
      <c r="D114" s="383"/>
      <c r="E114" s="383"/>
      <c r="F114" s="249"/>
      <c r="G114" s="249"/>
      <c r="H114" s="249"/>
      <c r="I114" s="249"/>
      <c r="J114" s="383"/>
      <c r="K114" s="383"/>
      <c r="L114" s="383"/>
    </row>
    <row r="115" spans="1:12" ht="12">
      <c r="A115" s="383"/>
      <c r="B115" s="383"/>
      <c r="C115" s="383"/>
      <c r="D115" s="383"/>
      <c r="E115" s="383"/>
      <c r="F115" s="249"/>
      <c r="G115" s="249"/>
      <c r="H115" s="249"/>
      <c r="I115" s="249"/>
      <c r="J115" s="383"/>
      <c r="K115" s="383"/>
      <c r="L115" s="383"/>
    </row>
    <row r="116" spans="1:12" ht="12">
      <c r="A116" s="383"/>
      <c r="B116" s="383"/>
      <c r="C116" s="383"/>
      <c r="D116" s="383"/>
      <c r="E116" s="383"/>
      <c r="F116" s="249"/>
      <c r="G116" s="249"/>
      <c r="H116" s="249"/>
      <c r="I116" s="249"/>
      <c r="J116" s="383"/>
      <c r="K116" s="383"/>
      <c r="L116" s="383"/>
    </row>
    <row r="117" spans="1:12" ht="12">
      <c r="A117" s="383"/>
      <c r="B117" s="383"/>
      <c r="C117" s="383"/>
      <c r="D117" s="383"/>
      <c r="E117" s="383"/>
      <c r="F117" s="249"/>
      <c r="G117" s="249"/>
      <c r="H117" s="249"/>
      <c r="I117" s="249"/>
      <c r="J117" s="383"/>
      <c r="K117" s="383"/>
      <c r="L117" s="383"/>
    </row>
    <row r="118" spans="1:12" ht="12">
      <c r="A118" s="383"/>
      <c r="B118" s="383"/>
      <c r="C118" s="383"/>
      <c r="D118" s="383"/>
      <c r="E118" s="383"/>
      <c r="F118" s="249"/>
      <c r="G118" s="249"/>
      <c r="H118" s="249"/>
      <c r="I118" s="249"/>
      <c r="J118" s="383"/>
      <c r="K118" s="383"/>
      <c r="L118" s="383"/>
    </row>
    <row r="119" spans="1:12" ht="12">
      <c r="A119" s="383"/>
      <c r="B119" s="383"/>
      <c r="C119" s="383"/>
      <c r="D119" s="383"/>
      <c r="E119" s="383"/>
      <c r="F119" s="249"/>
      <c r="G119" s="249"/>
      <c r="H119" s="249"/>
      <c r="I119" s="249"/>
      <c r="J119" s="383"/>
      <c r="K119" s="383"/>
      <c r="L119" s="383"/>
    </row>
    <row r="120" spans="1:12" ht="12">
      <c r="A120" s="383"/>
      <c r="B120" s="383"/>
      <c r="C120" s="383"/>
      <c r="D120" s="383"/>
      <c r="E120" s="383"/>
      <c r="F120" s="249"/>
      <c r="G120" s="249"/>
      <c r="H120" s="249"/>
      <c r="I120" s="249"/>
      <c r="J120" s="383"/>
      <c r="K120" s="383"/>
      <c r="L120" s="383"/>
    </row>
    <row r="121" spans="1:12" ht="12">
      <c r="A121" s="383"/>
      <c r="B121" s="383"/>
      <c r="C121" s="383"/>
      <c r="D121" s="383"/>
      <c r="E121" s="383"/>
      <c r="F121" s="249"/>
      <c r="G121" s="249"/>
      <c r="H121" s="249"/>
      <c r="I121" s="249"/>
      <c r="J121" s="383"/>
      <c r="K121" s="383"/>
      <c r="L121" s="383"/>
    </row>
    <row r="122" spans="1:12" ht="12">
      <c r="A122" s="383"/>
      <c r="B122" s="383"/>
      <c r="C122" s="383"/>
      <c r="D122" s="383"/>
      <c r="E122" s="383"/>
      <c r="F122" s="249"/>
      <c r="G122" s="249"/>
      <c r="H122" s="249"/>
      <c r="I122" s="249"/>
      <c r="J122" s="383"/>
      <c r="K122" s="383"/>
      <c r="L122" s="383"/>
    </row>
    <row r="123" spans="1:12" ht="12">
      <c r="A123" s="383"/>
      <c r="B123" s="383"/>
      <c r="C123" s="383"/>
      <c r="D123" s="383"/>
      <c r="E123" s="383"/>
      <c r="F123" s="249"/>
      <c r="G123" s="249"/>
      <c r="H123" s="249"/>
      <c r="I123" s="249"/>
      <c r="J123" s="383"/>
      <c r="K123" s="383"/>
      <c r="L123" s="383"/>
    </row>
    <row r="124" spans="1:12" ht="12">
      <c r="A124" s="383"/>
      <c r="B124" s="383"/>
      <c r="C124" s="383"/>
      <c r="D124" s="383"/>
      <c r="E124" s="383"/>
      <c r="F124" s="249"/>
      <c r="G124" s="249"/>
      <c r="H124" s="249"/>
      <c r="I124" s="249"/>
      <c r="J124" s="383"/>
      <c r="K124" s="383"/>
      <c r="L124" s="383"/>
    </row>
    <row r="125" spans="1:12" ht="12">
      <c r="A125" s="383"/>
      <c r="B125" s="383"/>
      <c r="C125" s="383"/>
      <c r="D125" s="383"/>
      <c r="E125" s="383"/>
      <c r="F125" s="249"/>
      <c r="G125" s="249"/>
      <c r="H125" s="249"/>
      <c r="I125" s="249"/>
      <c r="J125" s="383"/>
      <c r="K125" s="383"/>
      <c r="L125" s="383"/>
    </row>
    <row r="126" spans="1:12" ht="12">
      <c r="A126" s="383"/>
      <c r="B126" s="383"/>
      <c r="C126" s="383"/>
      <c r="D126" s="383"/>
      <c r="E126" s="383"/>
      <c r="F126" s="249"/>
      <c r="G126" s="249"/>
      <c r="H126" s="249"/>
      <c r="I126" s="249"/>
      <c r="J126" s="383"/>
      <c r="K126" s="383"/>
      <c r="L126" s="383"/>
    </row>
    <row r="127" spans="1:12" ht="12">
      <c r="A127" s="383"/>
      <c r="B127" s="383"/>
      <c r="C127" s="383"/>
      <c r="D127" s="383"/>
      <c r="E127" s="383"/>
      <c r="F127" s="249"/>
      <c r="G127" s="249"/>
      <c r="H127" s="249"/>
      <c r="I127" s="249"/>
      <c r="J127" s="383"/>
      <c r="K127" s="383"/>
      <c r="L127" s="383"/>
    </row>
    <row r="128" spans="1:12" ht="12">
      <c r="A128" s="383"/>
      <c r="B128" s="383"/>
      <c r="C128" s="383"/>
      <c r="D128" s="383"/>
      <c r="E128" s="383"/>
      <c r="F128" s="249"/>
      <c r="G128" s="249"/>
      <c r="H128" s="249"/>
      <c r="I128" s="249"/>
      <c r="J128" s="383"/>
      <c r="K128" s="383"/>
      <c r="L128" s="383"/>
    </row>
    <row r="129" spans="1:12" ht="12">
      <c r="A129" s="383"/>
      <c r="B129" s="383"/>
      <c r="C129" s="383"/>
      <c r="D129" s="383"/>
      <c r="E129" s="383"/>
      <c r="F129" s="249"/>
      <c r="G129" s="249"/>
      <c r="H129" s="249"/>
      <c r="I129" s="249"/>
      <c r="J129" s="383"/>
      <c r="K129" s="383"/>
      <c r="L129" s="383"/>
    </row>
    <row r="130" spans="1:12" ht="12">
      <c r="A130" s="383"/>
      <c r="B130" s="383"/>
      <c r="C130" s="383"/>
      <c r="D130" s="383"/>
      <c r="E130" s="383"/>
      <c r="F130" s="249"/>
      <c r="G130" s="249"/>
      <c r="H130" s="249"/>
      <c r="I130" s="249"/>
      <c r="J130" s="383"/>
      <c r="K130" s="383"/>
      <c r="L130" s="383"/>
    </row>
    <row r="131" spans="1:12" ht="12">
      <c r="A131" s="383"/>
      <c r="B131" s="383"/>
      <c r="C131" s="383"/>
      <c r="D131" s="383"/>
      <c r="E131" s="383"/>
      <c r="F131" s="249"/>
      <c r="G131" s="249"/>
      <c r="H131" s="249"/>
      <c r="I131" s="249"/>
      <c r="J131" s="383"/>
      <c r="K131" s="383"/>
      <c r="L131" s="383"/>
    </row>
    <row r="132" spans="1:12" ht="12">
      <c r="A132" s="383"/>
      <c r="B132" s="383"/>
      <c r="C132" s="383"/>
      <c r="D132" s="383"/>
      <c r="E132" s="383"/>
      <c r="F132" s="249"/>
      <c r="G132" s="249"/>
      <c r="H132" s="249"/>
      <c r="I132" s="249"/>
      <c r="J132" s="383"/>
      <c r="K132" s="383"/>
      <c r="L132" s="383"/>
    </row>
    <row r="133" spans="1:12" ht="12">
      <c r="A133" s="383"/>
      <c r="B133" s="383"/>
      <c r="C133" s="383"/>
      <c r="D133" s="383"/>
      <c r="E133" s="383"/>
      <c r="F133" s="249"/>
      <c r="G133" s="249"/>
      <c r="H133" s="249"/>
      <c r="I133" s="249"/>
      <c r="J133" s="383"/>
      <c r="K133" s="383"/>
      <c r="L133" s="383"/>
    </row>
    <row r="134" spans="1:12" ht="12">
      <c r="A134" s="383"/>
      <c r="B134" s="383"/>
      <c r="C134" s="383"/>
      <c r="D134" s="383"/>
      <c r="E134" s="383"/>
      <c r="F134" s="249"/>
      <c r="G134" s="249"/>
      <c r="H134" s="249"/>
      <c r="I134" s="249"/>
      <c r="J134" s="383"/>
      <c r="K134" s="383"/>
      <c r="L134" s="383"/>
    </row>
    <row r="135" spans="1:12" ht="12">
      <c r="A135" s="383"/>
      <c r="B135" s="383"/>
      <c r="C135" s="383"/>
      <c r="D135" s="383"/>
      <c r="E135" s="383"/>
      <c r="F135" s="249"/>
      <c r="G135" s="249"/>
      <c r="H135" s="249"/>
      <c r="I135" s="249"/>
      <c r="J135" s="383"/>
      <c r="K135" s="383"/>
      <c r="L135" s="383"/>
    </row>
    <row r="136" spans="1:12" ht="12">
      <c r="A136" s="383"/>
      <c r="B136" s="383"/>
      <c r="C136" s="383"/>
      <c r="D136" s="383"/>
      <c r="E136" s="383"/>
      <c r="F136" s="249"/>
      <c r="G136" s="249"/>
      <c r="H136" s="249"/>
      <c r="I136" s="249"/>
      <c r="J136" s="383"/>
      <c r="K136" s="383"/>
      <c r="L136" s="383"/>
    </row>
    <row r="137" spans="1:12" ht="12">
      <c r="A137" s="383"/>
      <c r="B137" s="383"/>
      <c r="C137" s="383"/>
      <c r="D137" s="383"/>
      <c r="E137" s="383"/>
      <c r="F137" s="249"/>
      <c r="G137" s="249"/>
      <c r="H137" s="249"/>
      <c r="I137" s="249"/>
      <c r="J137" s="383"/>
      <c r="K137" s="383"/>
      <c r="L137" s="383"/>
    </row>
    <row r="138" spans="1:12" ht="12">
      <c r="A138" s="383"/>
      <c r="B138" s="383"/>
      <c r="C138" s="383"/>
      <c r="D138" s="383"/>
      <c r="E138" s="383"/>
      <c r="F138" s="249"/>
      <c r="G138" s="249"/>
      <c r="H138" s="249"/>
      <c r="I138" s="249"/>
      <c r="J138" s="383"/>
      <c r="K138" s="383"/>
      <c r="L138" s="383"/>
    </row>
    <row r="139" spans="1:12" ht="12">
      <c r="A139" s="383"/>
      <c r="B139" s="383"/>
      <c r="C139" s="383"/>
      <c r="D139" s="383"/>
      <c r="E139" s="383"/>
      <c r="F139" s="249"/>
      <c r="G139" s="249"/>
      <c r="H139" s="249"/>
      <c r="I139" s="249"/>
      <c r="J139" s="383"/>
      <c r="K139" s="383"/>
      <c r="L139" s="383"/>
    </row>
    <row r="140" spans="1:12" ht="12">
      <c r="A140" s="383"/>
      <c r="B140" s="383"/>
      <c r="C140" s="383"/>
      <c r="D140" s="383"/>
      <c r="E140" s="383"/>
      <c r="F140" s="249"/>
      <c r="G140" s="249"/>
      <c r="H140" s="249"/>
      <c r="I140" s="249"/>
      <c r="J140" s="383"/>
      <c r="K140" s="383"/>
      <c r="L140" s="383"/>
    </row>
    <row r="141" spans="1:12" ht="12">
      <c r="A141" s="383"/>
      <c r="B141" s="383"/>
      <c r="C141" s="383"/>
      <c r="D141" s="383"/>
      <c r="E141" s="383"/>
      <c r="F141" s="249"/>
      <c r="G141" s="249"/>
      <c r="H141" s="249"/>
      <c r="I141" s="249"/>
      <c r="J141" s="383"/>
      <c r="K141" s="383"/>
      <c r="L141" s="383"/>
    </row>
    <row r="142" spans="1:12" ht="12">
      <c r="A142" s="383"/>
      <c r="B142" s="383"/>
      <c r="C142" s="383"/>
      <c r="D142" s="383"/>
      <c r="E142" s="383"/>
      <c r="F142" s="249"/>
      <c r="G142" s="249"/>
      <c r="H142" s="249"/>
      <c r="I142" s="249"/>
      <c r="J142" s="383"/>
      <c r="K142" s="383"/>
      <c r="L142" s="383"/>
    </row>
    <row r="143" spans="1:12" ht="12">
      <c r="A143" s="383"/>
      <c r="B143" s="383"/>
      <c r="C143" s="383"/>
      <c r="D143" s="383"/>
      <c r="E143" s="383"/>
      <c r="F143" s="249"/>
      <c r="G143" s="249"/>
      <c r="H143" s="249"/>
      <c r="I143" s="249"/>
      <c r="J143" s="383"/>
      <c r="K143" s="383"/>
      <c r="L143" s="383"/>
    </row>
  </sheetData>
  <sheetProtection password="CDF3" sheet="1" objects="1" scenarios="1"/>
  <mergeCells count="10">
    <mergeCell ref="A1:J1"/>
    <mergeCell ref="A2:F2"/>
    <mergeCell ref="G2:J2"/>
    <mergeCell ref="C4:H4"/>
    <mergeCell ref="B51:D51"/>
    <mergeCell ref="F51:H51"/>
    <mergeCell ref="C6:H6"/>
    <mergeCell ref="C8:H8"/>
    <mergeCell ref="B14:D14"/>
    <mergeCell ref="F14:H14"/>
  </mergeCells>
  <printOptions horizontalCentered="1" verticalCentered="1"/>
  <pageMargins left="0" right="0" top="0.2361111111111111" bottom="0" header="0.5118055555555555" footer="0.5118055555555555"/>
  <pageSetup fitToHeight="1" fitToWidth="1" horizontalDpi="300" verticalDpi="300" orientation="portrait" paperSize="9" scale="62" r:id="rId1"/>
</worksheet>
</file>

<file path=xl/worksheets/sheet14.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3">
      <selection activeCell="D10" sqref="D10"/>
    </sheetView>
  </sheetViews>
  <sheetFormatPr defaultColWidth="10.875" defaultRowHeight="12"/>
  <cols>
    <col min="1" max="1" width="1.25" style="130" customWidth="1"/>
    <col min="2" max="2" width="34.125" style="443" customWidth="1"/>
    <col min="3" max="5" width="18.375" style="443" customWidth="1"/>
    <col min="6" max="6" width="1.25" style="443" customWidth="1"/>
    <col min="7" max="16384" width="10.875" style="443" customWidth="1"/>
  </cols>
  <sheetData>
    <row r="1" spans="1:8" s="445" customFormat="1" ht="28.5" customHeight="1">
      <c r="A1" s="722" t="s">
        <v>475</v>
      </c>
      <c r="B1" s="723"/>
      <c r="C1" s="723"/>
      <c r="D1" s="723"/>
      <c r="E1" s="723"/>
      <c r="F1" s="724"/>
      <c r="G1" s="444"/>
      <c r="H1" s="444"/>
    </row>
    <row r="2" spans="1:8" s="445" customFormat="1" ht="10.5" customHeight="1">
      <c r="A2" s="571"/>
      <c r="B2" s="446"/>
      <c r="C2" s="446"/>
      <c r="D2" s="446"/>
      <c r="E2" s="446"/>
      <c r="F2" s="664"/>
      <c r="G2" s="444"/>
      <c r="H2" s="444"/>
    </row>
    <row r="3" spans="1:6" s="87" customFormat="1" ht="24.75" customHeight="1">
      <c r="A3" s="812" t="s">
        <v>697</v>
      </c>
      <c r="B3" s="813"/>
      <c r="C3" s="813"/>
      <c r="D3" s="813"/>
      <c r="E3" s="831" t="s">
        <v>698</v>
      </c>
      <c r="F3" s="832"/>
    </row>
    <row r="4" spans="1:6" s="174" customFormat="1" ht="7.5" customHeight="1">
      <c r="A4" s="665"/>
      <c r="B4" s="447"/>
      <c r="C4" s="447"/>
      <c r="D4" s="447"/>
      <c r="E4" s="448"/>
      <c r="F4" s="666"/>
    </row>
    <row r="5" spans="1:7" s="129" customFormat="1" ht="19.5" customHeight="1">
      <c r="A5" s="836" t="s">
        <v>699</v>
      </c>
      <c r="B5" s="837"/>
      <c r="C5" s="837"/>
      <c r="D5" s="837"/>
      <c r="E5" s="837"/>
      <c r="F5" s="838"/>
      <c r="G5" s="449"/>
    </row>
    <row r="6" spans="1:7" s="129" customFormat="1" ht="19.5" customHeight="1">
      <c r="A6" s="667"/>
      <c r="B6" s="450"/>
      <c r="C6" s="450"/>
      <c r="D6" s="450"/>
      <c r="E6" s="450"/>
      <c r="F6" s="668"/>
      <c r="G6" s="449"/>
    </row>
    <row r="7" spans="1:8" s="452" customFormat="1" ht="19.5" customHeight="1">
      <c r="A7" s="625"/>
      <c r="B7" s="518" t="s">
        <v>700</v>
      </c>
      <c r="C7" s="518" t="str">
        <f>"Réalisé  "&amp;ini!A1+1</f>
        <v>Réalisé  2014</v>
      </c>
      <c r="D7" s="123"/>
      <c r="E7" s="123"/>
      <c r="F7" s="669"/>
      <c r="G7" s="451"/>
      <c r="H7" s="350"/>
    </row>
    <row r="8" spans="1:8" s="454" customFormat="1" ht="19.5" customHeight="1">
      <c r="A8" s="670"/>
      <c r="B8" s="521" t="s">
        <v>535</v>
      </c>
      <c r="C8" s="453">
        <v>3000</v>
      </c>
      <c r="D8" s="123"/>
      <c r="E8" s="123"/>
      <c r="F8" s="671"/>
      <c r="G8" s="158"/>
      <c r="H8" s="143"/>
    </row>
    <row r="9" spans="1:8" s="454" customFormat="1" ht="19.5" customHeight="1">
      <c r="A9" s="670"/>
      <c r="B9" s="521" t="s">
        <v>701</v>
      </c>
      <c r="C9" s="453">
        <v>5000</v>
      </c>
      <c r="D9" s="123"/>
      <c r="E9" s="123"/>
      <c r="F9" s="671"/>
      <c r="G9" s="158"/>
      <c r="H9" s="143"/>
    </row>
    <row r="10" spans="1:8" s="454" customFormat="1" ht="19.5" customHeight="1">
      <c r="A10" s="670"/>
      <c r="B10" s="521" t="s">
        <v>626</v>
      </c>
      <c r="C10" s="453">
        <v>5000</v>
      </c>
      <c r="D10" s="123"/>
      <c r="E10" s="123"/>
      <c r="F10" s="671"/>
      <c r="G10" s="158"/>
      <c r="H10" s="143"/>
    </row>
    <row r="11" spans="1:7" s="130" customFormat="1" ht="19.5" customHeight="1">
      <c r="A11" s="670"/>
      <c r="B11" s="455" t="s">
        <v>627</v>
      </c>
      <c r="C11" s="456"/>
      <c r="D11" s="123"/>
      <c r="E11" s="123"/>
      <c r="F11" s="671"/>
      <c r="G11" s="158"/>
    </row>
    <row r="12" spans="1:7" s="130" customFormat="1" ht="19.5" customHeight="1">
      <c r="A12" s="670"/>
      <c r="B12" s="521" t="s">
        <v>597</v>
      </c>
      <c r="C12" s="453"/>
      <c r="D12" s="123"/>
      <c r="E12" s="123"/>
      <c r="F12" s="671"/>
      <c r="G12" s="158"/>
    </row>
    <row r="13" spans="1:7" s="130" customFormat="1" ht="19.5" customHeight="1">
      <c r="A13" s="670"/>
      <c r="B13" s="521" t="s">
        <v>628</v>
      </c>
      <c r="C13" s="457">
        <f>C8+C9+C10+C12</f>
        <v>13000</v>
      </c>
      <c r="D13" s="123"/>
      <c r="E13" s="123"/>
      <c r="F13" s="671"/>
      <c r="G13" s="158"/>
    </row>
    <row r="14" spans="1:7" s="130" customFormat="1" ht="7.5" customHeight="1">
      <c r="A14" s="670"/>
      <c r="B14" s="458"/>
      <c r="C14" s="459"/>
      <c r="D14" s="143"/>
      <c r="E14" s="143"/>
      <c r="F14" s="671"/>
      <c r="G14" s="158"/>
    </row>
    <row r="15" spans="1:6" s="87" customFormat="1" ht="24.75" customHeight="1">
      <c r="A15" s="836" t="s">
        <v>711</v>
      </c>
      <c r="B15" s="837"/>
      <c r="C15" s="837"/>
      <c r="D15" s="837"/>
      <c r="E15" s="837"/>
      <c r="F15" s="838"/>
    </row>
    <row r="16" spans="1:6" s="130" customFormat="1" ht="48" customHeight="1">
      <c r="A16" s="560"/>
      <c r="B16" s="839" t="s">
        <v>680</v>
      </c>
      <c r="C16" s="839"/>
      <c r="D16" s="839"/>
      <c r="E16" s="839"/>
      <c r="F16" s="672"/>
    </row>
    <row r="17" spans="1:7" s="88" customFormat="1" ht="84.75" customHeight="1">
      <c r="A17" s="611"/>
      <c r="B17" s="835"/>
      <c r="C17" s="835"/>
      <c r="D17" s="835"/>
      <c r="E17" s="835"/>
      <c r="F17" s="673"/>
      <c r="G17" s="460"/>
    </row>
    <row r="18" spans="1:6" s="130" customFormat="1" ht="12" customHeight="1">
      <c r="A18" s="674"/>
      <c r="B18" s="461"/>
      <c r="C18" s="461"/>
      <c r="D18" s="461"/>
      <c r="E18" s="461"/>
      <c r="F18" s="675"/>
    </row>
    <row r="19" spans="1:6" s="87" customFormat="1" ht="24.75" customHeight="1">
      <c r="A19" s="836" t="s">
        <v>681</v>
      </c>
      <c r="B19" s="837"/>
      <c r="C19" s="837"/>
      <c r="D19" s="837"/>
      <c r="E19" s="837"/>
      <c r="F19" s="838"/>
    </row>
    <row r="20" spans="1:6" s="130" customFormat="1" ht="7.5" customHeight="1">
      <c r="A20" s="674"/>
      <c r="B20" s="461"/>
      <c r="C20" s="461"/>
      <c r="D20" s="461"/>
      <c r="E20" s="461"/>
      <c r="F20" s="675"/>
    </row>
    <row r="21" spans="1:6" s="130" customFormat="1" ht="64.5" customHeight="1">
      <c r="A21" s="560"/>
      <c r="B21" s="839" t="s">
        <v>685</v>
      </c>
      <c r="C21" s="839"/>
      <c r="D21" s="839"/>
      <c r="E21" s="839"/>
      <c r="F21" s="672"/>
    </row>
    <row r="22" spans="1:6" s="130" customFormat="1" ht="9" customHeight="1">
      <c r="A22" s="560"/>
      <c r="B22" s="524"/>
      <c r="C22" s="462"/>
      <c r="D22" s="462"/>
      <c r="E22" s="462"/>
      <c r="F22" s="672"/>
    </row>
    <row r="23" spans="1:7" s="88" customFormat="1" ht="84.75" customHeight="1">
      <c r="A23" s="611"/>
      <c r="B23" s="835"/>
      <c r="C23" s="835"/>
      <c r="D23" s="835"/>
      <c r="E23" s="835"/>
      <c r="F23" s="673"/>
      <c r="G23" s="460"/>
    </row>
    <row r="24" spans="1:7" s="130" customFormat="1" ht="7.5" customHeight="1">
      <c r="A24" s="670"/>
      <c r="B24" s="458"/>
      <c r="C24" s="459"/>
      <c r="D24" s="143"/>
      <c r="E24" s="143"/>
      <c r="F24" s="671"/>
      <c r="G24" s="158"/>
    </row>
    <row r="25" spans="1:6" s="87" customFormat="1" ht="24.75" customHeight="1">
      <c r="A25" s="836" t="s">
        <v>712</v>
      </c>
      <c r="B25" s="837"/>
      <c r="C25" s="837"/>
      <c r="D25" s="837"/>
      <c r="E25" s="837"/>
      <c r="F25" s="838"/>
    </row>
    <row r="26" spans="1:6" s="130" customFormat="1" ht="7.5" customHeight="1">
      <c r="A26" s="560"/>
      <c r="B26" s="840"/>
      <c r="C26" s="840"/>
      <c r="D26" s="840"/>
      <c r="E26" s="840"/>
      <c r="F26" s="672"/>
    </row>
    <row r="27" spans="1:7" s="88" customFormat="1" ht="84.75" customHeight="1">
      <c r="A27" s="611"/>
      <c r="B27" s="835"/>
      <c r="C27" s="835"/>
      <c r="D27" s="835"/>
      <c r="E27" s="835"/>
      <c r="F27" s="673"/>
      <c r="G27" s="460"/>
    </row>
    <row r="28" spans="1:7" s="88" customFormat="1" ht="6.75" customHeight="1">
      <c r="A28" s="611"/>
      <c r="B28" s="328"/>
      <c r="C28" s="329"/>
      <c r="D28" s="329"/>
      <c r="E28" s="329"/>
      <c r="F28" s="673"/>
      <c r="G28" s="460"/>
    </row>
    <row r="29" spans="1:7" s="130" customFormat="1" ht="30" customHeight="1">
      <c r="A29" s="818" t="str">
        <f>Accueil!$B$9&amp;" "&amp;"/"&amp;" "&amp;Accueil!$B$13&amp;" "&amp;"/"&amp;" "&amp;Accueil!$B$15</f>
        <v>CENTRE SOCIAL DE LA CAPELETTE / CENTRE SOCIAL DE LA CAPELETTE / POINT ECOUTE SANTE 10ème </v>
      </c>
      <c r="B29" s="819"/>
      <c r="C29" s="819"/>
      <c r="D29" s="819"/>
      <c r="E29" s="819"/>
      <c r="F29" s="820"/>
      <c r="G29" s="118"/>
    </row>
    <row r="30" spans="1:6" s="130" customFormat="1" ht="30" customHeight="1">
      <c r="A30" s="461"/>
      <c r="B30" s="463"/>
      <c r="C30" s="463"/>
      <c r="D30" s="463"/>
      <c r="E30" s="463"/>
      <c r="F30" s="463"/>
    </row>
    <row r="31" spans="1:6" s="130" customFormat="1" ht="30" customHeight="1">
      <c r="A31" s="461"/>
      <c r="B31" s="461"/>
      <c r="C31" s="461"/>
      <c r="D31" s="461"/>
      <c r="E31" s="461"/>
      <c r="F31" s="461"/>
    </row>
    <row r="32" s="130" customFormat="1" ht="30" customHeight="1">
      <c r="A32" s="129"/>
    </row>
    <row r="33" s="130" customFormat="1" ht="30" customHeight="1">
      <c r="A33" s="129"/>
    </row>
    <row r="34" s="130" customFormat="1" ht="30" customHeight="1">
      <c r="A34" s="129"/>
    </row>
    <row r="35" s="130" customFormat="1" ht="30" customHeight="1">
      <c r="A35" s="129"/>
    </row>
    <row r="36" s="130" customFormat="1" ht="30" customHeight="1">
      <c r="A36" s="129"/>
    </row>
    <row r="37" s="130" customFormat="1" ht="30" customHeight="1">
      <c r="A37" s="129"/>
    </row>
    <row r="38" s="130" customFormat="1" ht="30" customHeight="1">
      <c r="A38" s="129"/>
    </row>
    <row r="39" s="130" customFormat="1" ht="30" customHeight="1">
      <c r="A39" s="129"/>
    </row>
    <row r="40" s="130" customFormat="1" ht="30" customHeight="1"/>
    <row r="41" s="130" customFormat="1" ht="30" customHeight="1"/>
    <row r="42" s="130" customFormat="1" ht="30" customHeight="1"/>
    <row r="43" s="130" customFormat="1" ht="30" customHeight="1">
      <c r="B43" s="464"/>
    </row>
    <row r="44" s="130" customFormat="1" ht="30" customHeight="1"/>
    <row r="45" s="130" customFormat="1" ht="30" customHeight="1"/>
    <row r="46" s="130" customFormat="1" ht="30" customHeight="1"/>
    <row r="47" s="130" customFormat="1" ht="30" customHeight="1"/>
    <row r="48" s="130" customFormat="1" ht="30" customHeight="1"/>
    <row r="49" ht="30" customHeight="1"/>
    <row r="50" ht="30" customHeight="1"/>
    <row r="51" ht="30" customHeight="1"/>
    <row r="52" ht="30" customHeight="1"/>
    <row r="53" ht="30" customHeight="1"/>
    <row r="54" ht="30" customHeight="1"/>
    <row r="55" ht="30" customHeight="1"/>
    <row r="56" ht="30" customHeight="1"/>
    <row r="57" ht="30" customHeight="1"/>
    <row r="58" ht="39.75" customHeight="1"/>
    <row r="59" ht="39.75" customHeight="1"/>
    <row r="60" ht="39.75" customHeight="1"/>
    <row r="61" ht="39.75" customHeight="1"/>
    <row r="62" ht="39.75" customHeight="1"/>
    <row r="63" ht="39.75" customHeight="1"/>
    <row r="64" ht="39.75" customHeight="1"/>
    <row r="65" ht="39.75" customHeight="1"/>
    <row r="66" ht="39.75" customHeight="1"/>
    <row r="67" ht="39.75" customHeight="1"/>
    <row r="68" ht="39.75" customHeight="1"/>
  </sheetData>
  <sheetProtection password="CDF3" sheet="1" objects="1" scenarios="1"/>
  <mergeCells count="14">
    <mergeCell ref="A15:F15"/>
    <mergeCell ref="B16:E16"/>
    <mergeCell ref="A1:F1"/>
    <mergeCell ref="A3:D3"/>
    <mergeCell ref="E3:F3"/>
    <mergeCell ref="A5:F5"/>
    <mergeCell ref="B17:E17"/>
    <mergeCell ref="A19:F19"/>
    <mergeCell ref="B27:E27"/>
    <mergeCell ref="A29:F29"/>
    <mergeCell ref="B21:E21"/>
    <mergeCell ref="B23:E23"/>
    <mergeCell ref="A25:F25"/>
    <mergeCell ref="B26:E26"/>
  </mergeCells>
  <printOptions horizontalCentered="1" verticalCentered="1"/>
  <pageMargins left="0" right="0" top="0" bottom="0" header="0.5118055555555555" footer="0.5118055555555555"/>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J176"/>
  <sheetViews>
    <sheetView showGridLines="0" zoomScalePageLayoutView="0" workbookViewId="0" topLeftCell="A1">
      <selection activeCell="H12" sqref="H12"/>
    </sheetView>
  </sheetViews>
  <sheetFormatPr defaultColWidth="10.875" defaultRowHeight="12"/>
  <cols>
    <col min="1" max="1" width="1.25" style="168" customWidth="1"/>
    <col min="2" max="2" width="9.25390625" style="168" customWidth="1"/>
    <col min="3" max="3" width="13.125" style="168" customWidth="1"/>
    <col min="4" max="6" width="9.375" style="168" customWidth="1"/>
    <col min="7" max="8" width="10.375" style="168" customWidth="1"/>
    <col min="9" max="9" width="8.75390625" style="168" customWidth="1"/>
    <col min="10" max="10" width="1.25" style="168" customWidth="1"/>
    <col min="11" max="16384" width="10.875" style="168" customWidth="1"/>
  </cols>
  <sheetData>
    <row r="1" spans="1:10" ht="31.5" customHeight="1" thickBot="1">
      <c r="A1" s="845" t="s">
        <v>713</v>
      </c>
      <c r="B1" s="846"/>
      <c r="C1" s="846"/>
      <c r="D1" s="846"/>
      <c r="E1" s="846"/>
      <c r="F1" s="846"/>
      <c r="G1" s="846"/>
      <c r="H1" s="846"/>
      <c r="I1" s="846"/>
      <c r="J1" s="847"/>
    </row>
    <row r="2" spans="1:10" ht="13.5" customHeight="1">
      <c r="A2" s="670"/>
      <c r="B2" s="147"/>
      <c r="C2" s="147"/>
      <c r="D2" s="147"/>
      <c r="E2" s="147"/>
      <c r="F2" s="147"/>
      <c r="G2" s="147"/>
      <c r="H2" s="147"/>
      <c r="I2" s="147"/>
      <c r="J2" s="587"/>
    </row>
    <row r="3" spans="1:10" s="465" customFormat="1" ht="21" customHeight="1">
      <c r="A3" s="812" t="s">
        <v>714</v>
      </c>
      <c r="B3" s="813"/>
      <c r="C3" s="813"/>
      <c r="D3" s="813"/>
      <c r="E3" s="813"/>
      <c r="F3" s="813"/>
      <c r="G3" s="813"/>
      <c r="H3" s="841" t="s">
        <v>715</v>
      </c>
      <c r="I3" s="841"/>
      <c r="J3" s="842"/>
    </row>
    <row r="4" spans="1:10" ht="13.5" customHeight="1">
      <c r="A4" s="670"/>
      <c r="B4" s="147"/>
      <c r="C4" s="147"/>
      <c r="D4" s="147"/>
      <c r="E4" s="147"/>
      <c r="F4" s="147"/>
      <c r="G4" s="147"/>
      <c r="H4" s="147"/>
      <c r="I4" s="147"/>
      <c r="J4" s="587"/>
    </row>
    <row r="5" spans="1:10" ht="15" customHeight="1">
      <c r="A5" s="848" t="s">
        <v>716</v>
      </c>
      <c r="B5" s="849"/>
      <c r="C5" s="849"/>
      <c r="D5" s="849"/>
      <c r="E5" s="849"/>
      <c r="F5" s="466">
        <f>$H$19+$H$32</f>
        <v>28296</v>
      </c>
      <c r="G5" s="147"/>
      <c r="H5" s="147"/>
      <c r="I5" s="147"/>
      <c r="J5" s="587"/>
    </row>
    <row r="6" spans="1:10" ht="13.5" customHeight="1">
      <c r="A6" s="670"/>
      <c r="B6" s="467"/>
      <c r="C6" s="468"/>
      <c r="D6" s="468"/>
      <c r="E6" s="468"/>
      <c r="F6" s="468"/>
      <c r="G6" s="468"/>
      <c r="H6" s="468"/>
      <c r="I6" s="468"/>
      <c r="J6" s="587"/>
    </row>
    <row r="7" spans="1:10" s="470" customFormat="1" ht="45.75" customHeight="1">
      <c r="A7" s="676"/>
      <c r="B7" s="469" t="s">
        <v>811</v>
      </c>
      <c r="C7" s="469" t="s">
        <v>925</v>
      </c>
      <c r="D7" s="469" t="s">
        <v>926</v>
      </c>
      <c r="E7" s="469" t="s">
        <v>927</v>
      </c>
      <c r="F7" s="469" t="s">
        <v>928</v>
      </c>
      <c r="G7" s="392" t="s">
        <v>929</v>
      </c>
      <c r="H7" s="469" t="s">
        <v>821</v>
      </c>
      <c r="I7" s="469" t="s">
        <v>822</v>
      </c>
      <c r="J7" s="677"/>
    </row>
    <row r="8" spans="1:10" ht="19.5" customHeight="1">
      <c r="A8" s="670"/>
      <c r="B8" s="850" t="s">
        <v>823</v>
      </c>
      <c r="C8" s="850"/>
      <c r="D8" s="850"/>
      <c r="E8" s="850"/>
      <c r="F8" s="850"/>
      <c r="G8" s="850"/>
      <c r="H8" s="850"/>
      <c r="I8" s="850"/>
      <c r="J8" s="587"/>
    </row>
    <row r="9" spans="1:10" s="475" customFormat="1" ht="12.75" customHeight="1">
      <c r="A9" s="678"/>
      <c r="B9" s="471" t="s">
        <v>984</v>
      </c>
      <c r="C9" s="471" t="s">
        <v>985</v>
      </c>
      <c r="D9" s="471" t="s">
        <v>986</v>
      </c>
      <c r="E9" s="471">
        <v>1</v>
      </c>
      <c r="F9" s="472">
        <v>758</v>
      </c>
      <c r="G9" s="472">
        <v>15</v>
      </c>
      <c r="H9" s="473">
        <f>F9*G9</f>
        <v>11370</v>
      </c>
      <c r="I9" s="474"/>
      <c r="J9" s="679"/>
    </row>
    <row r="10" spans="1:10" s="475" customFormat="1" ht="12.75" customHeight="1">
      <c r="A10" s="678"/>
      <c r="B10" s="476" t="s">
        <v>984</v>
      </c>
      <c r="C10" s="476" t="s">
        <v>987</v>
      </c>
      <c r="D10" s="476" t="s">
        <v>986</v>
      </c>
      <c r="E10" s="476">
        <v>1</v>
      </c>
      <c r="F10" s="477">
        <v>303</v>
      </c>
      <c r="G10" s="477">
        <v>14</v>
      </c>
      <c r="H10" s="473">
        <f aca="true" t="shared" si="0" ref="H10:H18">F10*G10</f>
        <v>4242</v>
      </c>
      <c r="I10" s="474"/>
      <c r="J10" s="679"/>
    </row>
    <row r="11" spans="1:10" s="475" customFormat="1" ht="12.75" customHeight="1">
      <c r="A11" s="678"/>
      <c r="B11" s="476" t="s">
        <v>984</v>
      </c>
      <c r="C11" s="476" t="s">
        <v>988</v>
      </c>
      <c r="D11" s="476" t="s">
        <v>989</v>
      </c>
      <c r="E11" s="476" t="s">
        <v>990</v>
      </c>
      <c r="F11" s="477">
        <v>728</v>
      </c>
      <c r="G11" s="477">
        <v>14</v>
      </c>
      <c r="H11" s="473">
        <f t="shared" si="0"/>
        <v>10192</v>
      </c>
      <c r="I11" s="474"/>
      <c r="J11" s="679"/>
    </row>
    <row r="12" spans="1:10" s="475" customFormat="1" ht="12.75" customHeight="1">
      <c r="A12" s="678"/>
      <c r="B12" s="476" t="s">
        <v>984</v>
      </c>
      <c r="C12" s="476" t="s">
        <v>991</v>
      </c>
      <c r="D12" s="476" t="s">
        <v>992</v>
      </c>
      <c r="E12" s="476" t="s">
        <v>990</v>
      </c>
      <c r="F12" s="477">
        <v>178</v>
      </c>
      <c r="G12" s="477">
        <v>14</v>
      </c>
      <c r="H12" s="473">
        <f t="shared" si="0"/>
        <v>2492</v>
      </c>
      <c r="I12" s="474"/>
      <c r="J12" s="679"/>
    </row>
    <row r="13" spans="1:10" s="475" customFormat="1" ht="12.75" customHeight="1">
      <c r="A13" s="678"/>
      <c r="B13" s="476"/>
      <c r="C13" s="476"/>
      <c r="D13" s="476"/>
      <c r="E13" s="476"/>
      <c r="F13" s="477"/>
      <c r="G13" s="477"/>
      <c r="H13" s="473">
        <f t="shared" si="0"/>
        <v>0</v>
      </c>
      <c r="I13" s="474"/>
      <c r="J13" s="679"/>
    </row>
    <row r="14" spans="1:10" s="475" customFormat="1" ht="12.75" customHeight="1">
      <c r="A14" s="678"/>
      <c r="B14" s="476"/>
      <c r="C14" s="476"/>
      <c r="D14" s="476"/>
      <c r="E14" s="476"/>
      <c r="F14" s="477"/>
      <c r="G14" s="477"/>
      <c r="H14" s="473">
        <f t="shared" si="0"/>
        <v>0</v>
      </c>
      <c r="I14" s="474"/>
      <c r="J14" s="679"/>
    </row>
    <row r="15" spans="1:10" s="475" customFormat="1" ht="12.75" customHeight="1">
      <c r="A15" s="678"/>
      <c r="B15" s="476"/>
      <c r="C15" s="476"/>
      <c r="D15" s="476"/>
      <c r="E15" s="476"/>
      <c r="F15" s="477"/>
      <c r="G15" s="477"/>
      <c r="H15" s="473">
        <f t="shared" si="0"/>
        <v>0</v>
      </c>
      <c r="I15" s="474"/>
      <c r="J15" s="679"/>
    </row>
    <row r="16" spans="1:10" s="475" customFormat="1" ht="12.75" customHeight="1">
      <c r="A16" s="678"/>
      <c r="B16" s="476"/>
      <c r="C16" s="476"/>
      <c r="D16" s="476"/>
      <c r="E16" s="476"/>
      <c r="F16" s="477"/>
      <c r="G16" s="477"/>
      <c r="H16" s="473">
        <f t="shared" si="0"/>
        <v>0</v>
      </c>
      <c r="I16" s="474"/>
      <c r="J16" s="679"/>
    </row>
    <row r="17" spans="1:10" s="475" customFormat="1" ht="12.75" customHeight="1">
      <c r="A17" s="678"/>
      <c r="B17" s="476"/>
      <c r="C17" s="476"/>
      <c r="D17" s="476"/>
      <c r="E17" s="476"/>
      <c r="F17" s="477"/>
      <c r="G17" s="477"/>
      <c r="H17" s="473">
        <f t="shared" si="0"/>
        <v>0</v>
      </c>
      <c r="I17" s="474"/>
      <c r="J17" s="679"/>
    </row>
    <row r="18" spans="1:10" s="475" customFormat="1" ht="12.75" customHeight="1">
      <c r="A18" s="678"/>
      <c r="B18" s="476"/>
      <c r="C18" s="476"/>
      <c r="D18" s="476"/>
      <c r="E18" s="476"/>
      <c r="F18" s="478"/>
      <c r="G18" s="478"/>
      <c r="H18" s="479">
        <f t="shared" si="0"/>
        <v>0</v>
      </c>
      <c r="I18" s="474"/>
      <c r="J18" s="679"/>
    </row>
    <row r="19" spans="1:10" s="475" customFormat="1" ht="12.75" customHeight="1">
      <c r="A19" s="678"/>
      <c r="B19" s="480"/>
      <c r="C19" s="481"/>
      <c r="D19" s="482" t="s">
        <v>824</v>
      </c>
      <c r="E19" s="483"/>
      <c r="F19" s="484">
        <f>SUM(F9:F18)</f>
        <v>1967</v>
      </c>
      <c r="G19" s="485"/>
      <c r="H19" s="484">
        <f>SUM(H9:H18)</f>
        <v>28296</v>
      </c>
      <c r="I19" s="486"/>
      <c r="J19" s="679"/>
    </row>
    <row r="20" spans="1:10" ht="19.5" customHeight="1">
      <c r="A20" s="670"/>
      <c r="B20" s="843" t="s">
        <v>825</v>
      </c>
      <c r="C20" s="843"/>
      <c r="D20" s="843"/>
      <c r="E20" s="843"/>
      <c r="F20" s="843"/>
      <c r="G20" s="843"/>
      <c r="H20" s="843"/>
      <c r="I20" s="843"/>
      <c r="J20" s="587"/>
    </row>
    <row r="21" spans="1:10" s="475" customFormat="1" ht="12.75" customHeight="1">
      <c r="A21" s="678"/>
      <c r="B21" s="487"/>
      <c r="C21" s="487"/>
      <c r="D21" s="487"/>
      <c r="E21" s="487"/>
      <c r="F21" s="488"/>
      <c r="G21" s="488"/>
      <c r="H21" s="489">
        <f aca="true" t="shared" si="1" ref="H21:H31">F21*G21</f>
        <v>0</v>
      </c>
      <c r="I21" s="490"/>
      <c r="J21" s="679"/>
    </row>
    <row r="22" spans="1:10" s="475" customFormat="1" ht="12.75" customHeight="1">
      <c r="A22" s="678"/>
      <c r="B22" s="476"/>
      <c r="C22" s="476"/>
      <c r="D22" s="476"/>
      <c r="E22" s="476"/>
      <c r="F22" s="477"/>
      <c r="G22" s="477"/>
      <c r="H22" s="473">
        <f t="shared" si="1"/>
        <v>0</v>
      </c>
      <c r="I22" s="474"/>
      <c r="J22" s="679"/>
    </row>
    <row r="23" spans="1:10" s="475" customFormat="1" ht="12.75" customHeight="1">
      <c r="A23" s="678"/>
      <c r="B23" s="491"/>
      <c r="C23" s="476"/>
      <c r="D23" s="491"/>
      <c r="E23" s="476"/>
      <c r="F23" s="492"/>
      <c r="G23" s="492"/>
      <c r="H23" s="473">
        <f t="shared" si="1"/>
        <v>0</v>
      </c>
      <c r="I23" s="490"/>
      <c r="J23" s="679"/>
    </row>
    <row r="24" spans="1:10" s="475" customFormat="1" ht="12.75" customHeight="1">
      <c r="A24" s="678"/>
      <c r="B24" s="476"/>
      <c r="C24" s="476"/>
      <c r="D24" s="476"/>
      <c r="E24" s="476"/>
      <c r="F24" s="477"/>
      <c r="G24" s="477"/>
      <c r="H24" s="473">
        <f t="shared" si="1"/>
        <v>0</v>
      </c>
      <c r="I24" s="474"/>
      <c r="J24" s="679"/>
    </row>
    <row r="25" spans="1:10" s="475" customFormat="1" ht="12.75" customHeight="1">
      <c r="A25" s="678"/>
      <c r="B25" s="491"/>
      <c r="C25" s="476"/>
      <c r="D25" s="491"/>
      <c r="E25" s="476"/>
      <c r="F25" s="492"/>
      <c r="G25" s="492"/>
      <c r="H25" s="473">
        <f t="shared" si="1"/>
        <v>0</v>
      </c>
      <c r="I25" s="490"/>
      <c r="J25" s="679"/>
    </row>
    <row r="26" spans="1:10" s="475" customFormat="1" ht="12.75" customHeight="1">
      <c r="A26" s="678"/>
      <c r="B26" s="476"/>
      <c r="C26" s="476"/>
      <c r="D26" s="476"/>
      <c r="E26" s="476"/>
      <c r="F26" s="477"/>
      <c r="G26" s="477"/>
      <c r="H26" s="473">
        <f t="shared" si="1"/>
        <v>0</v>
      </c>
      <c r="I26" s="474"/>
      <c r="J26" s="679"/>
    </row>
    <row r="27" spans="1:10" s="475" customFormat="1" ht="12.75" customHeight="1">
      <c r="A27" s="678"/>
      <c r="B27" s="491"/>
      <c r="C27" s="476"/>
      <c r="D27" s="491"/>
      <c r="E27" s="476"/>
      <c r="F27" s="492"/>
      <c r="G27" s="492"/>
      <c r="H27" s="473">
        <f t="shared" si="1"/>
        <v>0</v>
      </c>
      <c r="I27" s="490"/>
      <c r="J27" s="679"/>
    </row>
    <row r="28" spans="1:10" s="475" customFormat="1" ht="12.75" customHeight="1">
      <c r="A28" s="678"/>
      <c r="B28" s="476"/>
      <c r="C28" s="476"/>
      <c r="D28" s="476"/>
      <c r="E28" s="476"/>
      <c r="F28" s="477"/>
      <c r="G28" s="477"/>
      <c r="H28" s="473">
        <f t="shared" si="1"/>
        <v>0</v>
      </c>
      <c r="I28" s="474"/>
      <c r="J28" s="679"/>
    </row>
    <row r="29" spans="1:10" s="475" customFormat="1" ht="12.75" customHeight="1">
      <c r="A29" s="678"/>
      <c r="B29" s="491"/>
      <c r="C29" s="476"/>
      <c r="D29" s="491"/>
      <c r="E29" s="476"/>
      <c r="F29" s="492"/>
      <c r="G29" s="492"/>
      <c r="H29" s="473">
        <f t="shared" si="1"/>
        <v>0</v>
      </c>
      <c r="I29" s="490"/>
      <c r="J29" s="679"/>
    </row>
    <row r="30" spans="1:10" s="475" customFormat="1" ht="12.75" customHeight="1">
      <c r="A30" s="678"/>
      <c r="B30" s="476"/>
      <c r="C30" s="476"/>
      <c r="D30" s="476"/>
      <c r="E30" s="476"/>
      <c r="F30" s="477"/>
      <c r="G30" s="477"/>
      <c r="H30" s="473">
        <f t="shared" si="1"/>
        <v>0</v>
      </c>
      <c r="I30" s="474"/>
      <c r="J30" s="679"/>
    </row>
    <row r="31" spans="1:10" s="475" customFormat="1" ht="12.75" customHeight="1">
      <c r="A31" s="678"/>
      <c r="B31" s="491"/>
      <c r="C31" s="476"/>
      <c r="D31" s="491"/>
      <c r="E31" s="476"/>
      <c r="F31" s="492"/>
      <c r="G31" s="492"/>
      <c r="H31" s="473">
        <f t="shared" si="1"/>
        <v>0</v>
      </c>
      <c r="I31" s="490"/>
      <c r="J31" s="679"/>
    </row>
    <row r="32" spans="1:10" s="475" customFormat="1" ht="12.75" customHeight="1">
      <c r="A32" s="678"/>
      <c r="B32" s="493"/>
      <c r="C32" s="481"/>
      <c r="D32" s="494" t="s">
        <v>814</v>
      </c>
      <c r="E32" s="495"/>
      <c r="F32" s="496">
        <f>SUM(F21:F31)</f>
        <v>0</v>
      </c>
      <c r="G32" s="485"/>
      <c r="H32" s="484">
        <f>SUM(H21:H31)</f>
        <v>0</v>
      </c>
      <c r="I32" s="497"/>
      <c r="J32" s="679"/>
    </row>
    <row r="33" spans="1:10" ht="19.5" customHeight="1">
      <c r="A33" s="670"/>
      <c r="B33" s="843" t="s">
        <v>815</v>
      </c>
      <c r="C33" s="843"/>
      <c r="D33" s="843"/>
      <c r="E33" s="843"/>
      <c r="F33" s="843"/>
      <c r="G33" s="843"/>
      <c r="H33" s="843"/>
      <c r="I33" s="843"/>
      <c r="J33" s="587"/>
    </row>
    <row r="34" spans="1:10" s="475" customFormat="1" ht="12.75" customHeight="1">
      <c r="A34" s="678"/>
      <c r="B34" s="491"/>
      <c r="C34" s="491"/>
      <c r="D34" s="491"/>
      <c r="E34" s="491"/>
      <c r="F34" s="498"/>
      <c r="G34" s="498"/>
      <c r="H34" s="489">
        <f aca="true" t="shared" si="2" ref="H34:H39">F34*G34</f>
        <v>0</v>
      </c>
      <c r="I34" s="490"/>
      <c r="J34" s="679"/>
    </row>
    <row r="35" spans="1:10" s="475" customFormat="1" ht="12.75" customHeight="1">
      <c r="A35" s="678"/>
      <c r="B35" s="476"/>
      <c r="C35" s="476"/>
      <c r="D35" s="476"/>
      <c r="E35" s="476"/>
      <c r="F35" s="499"/>
      <c r="G35" s="499"/>
      <c r="H35" s="473">
        <f t="shared" si="2"/>
        <v>0</v>
      </c>
      <c r="I35" s="474"/>
      <c r="J35" s="679"/>
    </row>
    <row r="36" spans="1:10" s="475" customFormat="1" ht="12.75" customHeight="1">
      <c r="A36" s="678"/>
      <c r="B36" s="476"/>
      <c r="C36" s="476"/>
      <c r="D36" s="476"/>
      <c r="E36" s="476"/>
      <c r="F36" s="499"/>
      <c r="G36" s="499"/>
      <c r="H36" s="473">
        <f t="shared" si="2"/>
        <v>0</v>
      </c>
      <c r="I36" s="490"/>
      <c r="J36" s="679"/>
    </row>
    <row r="37" spans="1:10" s="475" customFormat="1" ht="12.75" customHeight="1">
      <c r="A37" s="678"/>
      <c r="B37" s="491"/>
      <c r="C37" s="491"/>
      <c r="D37" s="491"/>
      <c r="E37" s="491"/>
      <c r="F37" s="498"/>
      <c r="G37" s="498"/>
      <c r="H37" s="489">
        <f t="shared" si="2"/>
        <v>0</v>
      </c>
      <c r="I37" s="490"/>
      <c r="J37" s="679"/>
    </row>
    <row r="38" spans="1:10" s="475" customFormat="1" ht="12.75" customHeight="1">
      <c r="A38" s="678"/>
      <c r="B38" s="476"/>
      <c r="C38" s="476"/>
      <c r="D38" s="476"/>
      <c r="E38" s="476"/>
      <c r="F38" s="499"/>
      <c r="G38" s="499"/>
      <c r="H38" s="473">
        <f t="shared" si="2"/>
        <v>0</v>
      </c>
      <c r="I38" s="474"/>
      <c r="J38" s="679"/>
    </row>
    <row r="39" spans="1:10" s="475" customFormat="1" ht="12.75" customHeight="1">
      <c r="A39" s="678"/>
      <c r="B39" s="476"/>
      <c r="C39" s="476"/>
      <c r="D39" s="476"/>
      <c r="E39" s="476"/>
      <c r="F39" s="499"/>
      <c r="G39" s="499"/>
      <c r="H39" s="473">
        <f t="shared" si="2"/>
        <v>0</v>
      </c>
      <c r="I39" s="474"/>
      <c r="J39" s="679"/>
    </row>
    <row r="40" spans="1:10" s="475" customFormat="1" ht="12.75" customHeight="1">
      <c r="A40" s="678"/>
      <c r="B40" s="493"/>
      <c r="C40" s="481"/>
      <c r="D40" s="494" t="s">
        <v>816</v>
      </c>
      <c r="E40" s="495"/>
      <c r="F40" s="496">
        <f>SUM(F34:F39)</f>
        <v>0</v>
      </c>
      <c r="G40" s="485"/>
      <c r="H40" s="484">
        <f>SUM(H34:H39)</f>
        <v>0</v>
      </c>
      <c r="I40" s="497"/>
      <c r="J40" s="679"/>
    </row>
    <row r="41" spans="1:10" ht="19.5" customHeight="1">
      <c r="A41" s="670"/>
      <c r="B41" s="843" t="s">
        <v>817</v>
      </c>
      <c r="C41" s="843"/>
      <c r="D41" s="843"/>
      <c r="E41" s="843"/>
      <c r="F41" s="843"/>
      <c r="G41" s="843"/>
      <c r="H41" s="843"/>
      <c r="I41" s="843"/>
      <c r="J41" s="587"/>
    </row>
    <row r="42" spans="1:10" ht="12" customHeight="1">
      <c r="A42" s="670"/>
      <c r="B42" s="500"/>
      <c r="C42" s="336"/>
      <c r="D42" s="336"/>
      <c r="E42" s="336"/>
      <c r="F42" s="501"/>
      <c r="G42" s="501"/>
      <c r="H42" s="502">
        <f>F42*G42</f>
        <v>0</v>
      </c>
      <c r="I42" s="503"/>
      <c r="J42" s="587"/>
    </row>
    <row r="43" spans="1:10" ht="21" customHeight="1">
      <c r="A43" s="670"/>
      <c r="B43" s="844" t="s">
        <v>737</v>
      </c>
      <c r="C43" s="844"/>
      <c r="D43" s="844"/>
      <c r="E43" s="844"/>
      <c r="F43" s="844"/>
      <c r="G43" s="844"/>
      <c r="H43" s="844"/>
      <c r="I43" s="844"/>
      <c r="J43" s="587"/>
    </row>
    <row r="44" spans="1:10" ht="21" customHeight="1">
      <c r="A44" s="670"/>
      <c r="B44" s="851" t="s">
        <v>738</v>
      </c>
      <c r="C44" s="851"/>
      <c r="D44" s="851"/>
      <c r="E44" s="851"/>
      <c r="F44" s="851"/>
      <c r="G44" s="851"/>
      <c r="H44" s="851"/>
      <c r="I44" s="851"/>
      <c r="J44" s="587"/>
    </row>
    <row r="45" spans="1:10" ht="6" customHeight="1" thickBot="1">
      <c r="A45" s="670"/>
      <c r="B45" s="504"/>
      <c r="C45" s="321"/>
      <c r="D45" s="321"/>
      <c r="E45" s="321"/>
      <c r="F45" s="321"/>
      <c r="G45" s="321"/>
      <c r="H45" s="321"/>
      <c r="I45" s="321"/>
      <c r="J45" s="587"/>
    </row>
    <row r="46" spans="1:10" ht="27.75" customHeight="1" thickBot="1">
      <c r="A46" s="709" t="str">
        <f>Accueil!$B$9&amp;" "&amp;"/"&amp;" "&amp;Accueil!$B$13&amp;" "&amp;"/"&amp;" "&amp;Accueil!$B$15</f>
        <v>CENTRE SOCIAL DE LA CAPELETTE / CENTRE SOCIAL DE LA CAPELETTE / POINT ECOUTE SANTE 10ème </v>
      </c>
      <c r="B46" s="710"/>
      <c r="C46" s="710"/>
      <c r="D46" s="710"/>
      <c r="E46" s="710"/>
      <c r="F46" s="710"/>
      <c r="G46" s="710"/>
      <c r="H46" s="710"/>
      <c r="I46" s="710"/>
      <c r="J46" s="711"/>
    </row>
    <row r="47" spans="1:10" ht="19.5" customHeight="1">
      <c r="A47" s="147"/>
      <c r="B47" s="336"/>
      <c r="C47" s="336"/>
      <c r="D47" s="336"/>
      <c r="E47" s="336"/>
      <c r="F47" s="336"/>
      <c r="G47" s="336"/>
      <c r="H47" s="336"/>
      <c r="I47" s="336"/>
      <c r="J47" s="147"/>
    </row>
    <row r="48" spans="1:10" ht="12.75">
      <c r="A48" s="147"/>
      <c r="B48" s="505"/>
      <c r="C48" s="336"/>
      <c r="D48" s="336"/>
      <c r="E48" s="336"/>
      <c r="F48" s="336"/>
      <c r="G48" s="336"/>
      <c r="H48" s="336"/>
      <c r="I48" s="336"/>
      <c r="J48" s="147"/>
    </row>
    <row r="49" spans="2:9" ht="12.75">
      <c r="B49" s="344"/>
      <c r="C49" s="344"/>
      <c r="D49" s="344"/>
      <c r="E49" s="344"/>
      <c r="F49" s="344"/>
      <c r="G49" s="344"/>
      <c r="H49" s="344"/>
      <c r="I49" s="344"/>
    </row>
    <row r="50" spans="2:9" ht="12.75">
      <c r="B50" s="344"/>
      <c r="C50" s="344"/>
      <c r="D50" s="344"/>
      <c r="E50" s="344"/>
      <c r="F50" s="344"/>
      <c r="G50" s="344"/>
      <c r="H50" s="344"/>
      <c r="I50" s="344"/>
    </row>
    <row r="51" spans="2:9" ht="12.75">
      <c r="B51" s="344"/>
      <c r="C51" s="344"/>
      <c r="D51" s="344"/>
      <c r="E51" s="344"/>
      <c r="F51" s="344"/>
      <c r="G51" s="344"/>
      <c r="H51" s="344"/>
      <c r="I51" s="344"/>
    </row>
    <row r="52" spans="2:9" ht="12.75">
      <c r="B52" s="344"/>
      <c r="C52" s="344"/>
      <c r="D52" s="344"/>
      <c r="E52" s="344"/>
      <c r="F52" s="344"/>
      <c r="G52" s="344"/>
      <c r="H52" s="344"/>
      <c r="I52" s="344"/>
    </row>
    <row r="53" spans="2:9" ht="12.75">
      <c r="B53" s="344"/>
      <c r="C53" s="344"/>
      <c r="D53" s="344"/>
      <c r="E53" s="344"/>
      <c r="F53" s="344"/>
      <c r="G53" s="344"/>
      <c r="H53" s="344"/>
      <c r="I53" s="344"/>
    </row>
    <row r="54" spans="2:9" ht="12.75">
      <c r="B54" s="344"/>
      <c r="C54" s="344"/>
      <c r="D54" s="344"/>
      <c r="E54" s="344"/>
      <c r="F54" s="344"/>
      <c r="G54" s="344"/>
      <c r="H54" s="344"/>
      <c r="I54" s="344"/>
    </row>
    <row r="55" spans="2:9" ht="12.75">
      <c r="B55" s="344"/>
      <c r="C55" s="344"/>
      <c r="D55" s="344"/>
      <c r="E55" s="344"/>
      <c r="F55" s="344"/>
      <c r="G55" s="344"/>
      <c r="H55" s="344"/>
      <c r="I55" s="344"/>
    </row>
    <row r="56" spans="2:9" ht="12.75">
      <c r="B56" s="344"/>
      <c r="C56" s="344"/>
      <c r="D56" s="344"/>
      <c r="E56" s="344"/>
      <c r="F56" s="344"/>
      <c r="G56" s="344"/>
      <c r="H56" s="344"/>
      <c r="I56" s="344"/>
    </row>
    <row r="57" spans="2:9" ht="12.75">
      <c r="B57" s="344"/>
      <c r="C57" s="344"/>
      <c r="D57" s="344"/>
      <c r="E57" s="344"/>
      <c r="F57" s="344"/>
      <c r="G57" s="344"/>
      <c r="H57" s="344"/>
      <c r="I57" s="344"/>
    </row>
    <row r="58" spans="2:9" ht="12.75">
      <c r="B58" s="344"/>
      <c r="C58" s="344"/>
      <c r="D58" s="344"/>
      <c r="E58" s="344"/>
      <c r="F58" s="344"/>
      <c r="G58" s="344"/>
      <c r="H58" s="344"/>
      <c r="I58" s="344"/>
    </row>
    <row r="59" spans="2:9" ht="12.75">
      <c r="B59" s="344"/>
      <c r="C59" s="344"/>
      <c r="D59" s="344"/>
      <c r="E59" s="344"/>
      <c r="F59" s="344"/>
      <c r="G59" s="344"/>
      <c r="H59" s="344"/>
      <c r="I59" s="344"/>
    </row>
    <row r="60" spans="2:9" ht="12.75">
      <c r="B60" s="344"/>
      <c r="C60" s="344"/>
      <c r="D60" s="344"/>
      <c r="E60" s="344"/>
      <c r="F60" s="344"/>
      <c r="G60" s="344"/>
      <c r="H60" s="344"/>
      <c r="I60" s="344"/>
    </row>
    <row r="61" spans="2:9" ht="12.75">
      <c r="B61" s="344"/>
      <c r="C61" s="344"/>
      <c r="D61" s="344"/>
      <c r="E61" s="344"/>
      <c r="F61" s="344"/>
      <c r="G61" s="344"/>
      <c r="H61" s="344"/>
      <c r="I61" s="344"/>
    </row>
    <row r="62" spans="2:9" ht="12.75">
      <c r="B62" s="344"/>
      <c r="C62" s="344"/>
      <c r="D62" s="344"/>
      <c r="E62" s="344"/>
      <c r="F62" s="344"/>
      <c r="G62" s="344"/>
      <c r="H62" s="344"/>
      <c r="I62" s="344"/>
    </row>
    <row r="63" spans="2:9" ht="12.75">
      <c r="B63" s="344"/>
      <c r="C63" s="344"/>
      <c r="D63" s="344"/>
      <c r="E63" s="344"/>
      <c r="F63" s="344"/>
      <c r="G63" s="344"/>
      <c r="H63" s="344"/>
      <c r="I63" s="344"/>
    </row>
    <row r="64" spans="2:9" ht="12.75">
      <c r="B64" s="506"/>
      <c r="C64" s="344"/>
      <c r="D64" s="344"/>
      <c r="E64" s="344"/>
      <c r="F64" s="344"/>
      <c r="G64" s="344"/>
      <c r="H64" s="344"/>
      <c r="I64" s="344"/>
    </row>
    <row r="65" spans="2:9" ht="12.75">
      <c r="B65" s="506"/>
      <c r="C65" s="344"/>
      <c r="D65" s="344"/>
      <c r="E65" s="344"/>
      <c r="F65" s="344"/>
      <c r="G65" s="344"/>
      <c r="H65" s="344"/>
      <c r="I65" s="344"/>
    </row>
    <row r="66" spans="2:9" ht="12.75">
      <c r="B66" s="506"/>
      <c r="C66" s="344"/>
      <c r="D66" s="344"/>
      <c r="E66" s="344"/>
      <c r="F66" s="344"/>
      <c r="G66" s="344"/>
      <c r="H66" s="344"/>
      <c r="I66" s="344"/>
    </row>
    <row r="67" spans="2:9" ht="12.75">
      <c r="B67" s="506"/>
      <c r="C67" s="344"/>
      <c r="D67" s="344"/>
      <c r="E67" s="344"/>
      <c r="F67" s="344"/>
      <c r="G67" s="344"/>
      <c r="H67" s="344"/>
      <c r="I67" s="344"/>
    </row>
    <row r="68" spans="2:9" ht="12.75">
      <c r="B68" s="506"/>
      <c r="C68" s="344"/>
      <c r="D68" s="344"/>
      <c r="E68" s="344"/>
      <c r="F68" s="344"/>
      <c r="G68" s="344"/>
      <c r="H68" s="344"/>
      <c r="I68" s="344"/>
    </row>
    <row r="69" spans="2:9" ht="12.75">
      <c r="B69" s="344"/>
      <c r="C69" s="344"/>
      <c r="D69" s="344"/>
      <c r="E69" s="344"/>
      <c r="F69" s="344"/>
      <c r="G69" s="344"/>
      <c r="H69" s="344"/>
      <c r="I69" s="344"/>
    </row>
    <row r="70" spans="2:9" ht="12.75">
      <c r="B70" s="344"/>
      <c r="C70" s="344"/>
      <c r="D70" s="344"/>
      <c r="E70" s="344"/>
      <c r="F70" s="344"/>
      <c r="G70" s="344"/>
      <c r="H70" s="344"/>
      <c r="I70" s="344"/>
    </row>
    <row r="71" spans="2:9" ht="12.75">
      <c r="B71" s="344"/>
      <c r="C71" s="344"/>
      <c r="D71" s="344"/>
      <c r="E71" s="344"/>
      <c r="F71" s="344"/>
      <c r="G71" s="344"/>
      <c r="H71" s="344"/>
      <c r="I71" s="344"/>
    </row>
    <row r="72" spans="2:9" ht="12.75">
      <c r="B72" s="344"/>
      <c r="C72" s="344"/>
      <c r="D72" s="344"/>
      <c r="E72" s="344"/>
      <c r="F72" s="344"/>
      <c r="G72" s="344"/>
      <c r="H72" s="344"/>
      <c r="I72" s="344"/>
    </row>
    <row r="73" spans="2:9" ht="12.75">
      <c r="B73" s="344"/>
      <c r="C73" s="344"/>
      <c r="D73" s="344"/>
      <c r="E73" s="344"/>
      <c r="F73" s="344"/>
      <c r="G73" s="344"/>
      <c r="H73" s="344"/>
      <c r="I73" s="344"/>
    </row>
    <row r="74" spans="2:9" ht="12.75">
      <c r="B74" s="344"/>
      <c r="C74" s="344"/>
      <c r="D74" s="344"/>
      <c r="E74" s="344"/>
      <c r="F74" s="344"/>
      <c r="G74" s="344"/>
      <c r="H74" s="344"/>
      <c r="I74" s="344"/>
    </row>
    <row r="75" spans="2:9" ht="12.75">
      <c r="B75" s="344"/>
      <c r="C75" s="344"/>
      <c r="D75" s="344"/>
      <c r="E75" s="344"/>
      <c r="F75" s="344"/>
      <c r="G75" s="344"/>
      <c r="H75" s="344"/>
      <c r="I75" s="344"/>
    </row>
    <row r="76" spans="2:9" ht="12.75">
      <c r="B76" s="344"/>
      <c r="C76" s="344"/>
      <c r="D76" s="344"/>
      <c r="E76" s="344"/>
      <c r="F76" s="344"/>
      <c r="G76" s="344"/>
      <c r="H76" s="344"/>
      <c r="I76" s="344"/>
    </row>
    <row r="77" spans="2:9" ht="12.75">
      <c r="B77" s="344"/>
      <c r="C77" s="344"/>
      <c r="D77" s="344"/>
      <c r="E77" s="344"/>
      <c r="F77" s="344"/>
      <c r="G77" s="344"/>
      <c r="H77" s="344"/>
      <c r="I77" s="344"/>
    </row>
    <row r="78" spans="2:9" ht="12.75">
      <c r="B78" s="344"/>
      <c r="C78" s="344"/>
      <c r="D78" s="344"/>
      <c r="E78" s="344"/>
      <c r="F78" s="344"/>
      <c r="G78" s="344"/>
      <c r="H78" s="344"/>
      <c r="I78" s="344"/>
    </row>
    <row r="79" spans="2:9" ht="12.75">
      <c r="B79" s="344"/>
      <c r="C79" s="344"/>
      <c r="D79" s="344"/>
      <c r="E79" s="344"/>
      <c r="F79" s="344"/>
      <c r="G79" s="344"/>
      <c r="H79" s="344"/>
      <c r="I79" s="344"/>
    </row>
    <row r="80" spans="2:9" ht="12.75">
      <c r="B80" s="344"/>
      <c r="C80" s="344"/>
      <c r="D80" s="344"/>
      <c r="E80" s="344"/>
      <c r="F80" s="344"/>
      <c r="G80" s="344"/>
      <c r="H80" s="344"/>
      <c r="I80" s="344"/>
    </row>
    <row r="81" spans="2:9" ht="12.75">
      <c r="B81" s="344"/>
      <c r="C81" s="344"/>
      <c r="D81" s="344"/>
      <c r="E81" s="344"/>
      <c r="F81" s="344"/>
      <c r="G81" s="344"/>
      <c r="H81" s="344"/>
      <c r="I81" s="344"/>
    </row>
    <row r="82" spans="2:9" ht="12.75">
      <c r="B82" s="344"/>
      <c r="C82" s="344"/>
      <c r="D82" s="344"/>
      <c r="E82" s="344"/>
      <c r="F82" s="344"/>
      <c r="G82" s="344"/>
      <c r="H82" s="344"/>
      <c r="I82" s="344"/>
    </row>
    <row r="83" spans="2:9" ht="12.75">
      <c r="B83" s="344"/>
      <c r="C83" s="344"/>
      <c r="D83" s="344"/>
      <c r="E83" s="344"/>
      <c r="F83" s="344"/>
      <c r="G83" s="344"/>
      <c r="H83" s="344"/>
      <c r="I83" s="344"/>
    </row>
    <row r="84" spans="2:9" ht="12.75">
      <c r="B84" s="344"/>
      <c r="C84" s="344"/>
      <c r="D84" s="344"/>
      <c r="E84" s="344"/>
      <c r="F84" s="344"/>
      <c r="G84" s="344"/>
      <c r="H84" s="344"/>
      <c r="I84" s="344"/>
    </row>
    <row r="85" spans="2:9" ht="12.75">
      <c r="B85" s="344"/>
      <c r="C85" s="344"/>
      <c r="D85" s="344"/>
      <c r="E85" s="344"/>
      <c r="F85" s="344"/>
      <c r="G85" s="344"/>
      <c r="H85" s="344"/>
      <c r="I85" s="344"/>
    </row>
    <row r="86" spans="2:9" ht="12.75">
      <c r="B86" s="344"/>
      <c r="C86" s="344"/>
      <c r="D86" s="344"/>
      <c r="E86" s="344"/>
      <c r="F86" s="344"/>
      <c r="G86" s="344"/>
      <c r="H86" s="344"/>
      <c r="I86" s="344"/>
    </row>
    <row r="87" spans="2:9" ht="12.75">
      <c r="B87" s="344"/>
      <c r="C87" s="344"/>
      <c r="D87" s="344"/>
      <c r="E87" s="344"/>
      <c r="F87" s="344"/>
      <c r="G87" s="344"/>
      <c r="H87" s="344"/>
      <c r="I87" s="344"/>
    </row>
    <row r="88" spans="2:9" ht="12.75">
      <c r="B88" s="344"/>
      <c r="C88" s="344"/>
      <c r="D88" s="344"/>
      <c r="E88" s="344"/>
      <c r="F88" s="344"/>
      <c r="G88" s="344"/>
      <c r="H88" s="344"/>
      <c r="I88" s="344"/>
    </row>
    <row r="89" spans="2:9" ht="12.75">
      <c r="B89" s="344"/>
      <c r="C89" s="344"/>
      <c r="D89" s="344"/>
      <c r="E89" s="344"/>
      <c r="F89" s="344"/>
      <c r="G89" s="344"/>
      <c r="H89" s="344"/>
      <c r="I89" s="344"/>
    </row>
    <row r="90" spans="2:9" ht="12.75">
      <c r="B90" s="344"/>
      <c r="C90" s="344"/>
      <c r="D90" s="344"/>
      <c r="E90" s="344"/>
      <c r="F90" s="344"/>
      <c r="G90" s="344"/>
      <c r="H90" s="344"/>
      <c r="I90" s="344"/>
    </row>
    <row r="91" spans="2:9" ht="12.75">
      <c r="B91" s="344"/>
      <c r="C91" s="344"/>
      <c r="D91" s="344"/>
      <c r="E91" s="344"/>
      <c r="F91" s="344"/>
      <c r="G91" s="344"/>
      <c r="H91" s="344"/>
      <c r="I91" s="344"/>
    </row>
    <row r="92" spans="2:9" ht="12.75">
      <c r="B92" s="344"/>
      <c r="C92" s="344"/>
      <c r="D92" s="344"/>
      <c r="E92" s="344"/>
      <c r="F92" s="344"/>
      <c r="G92" s="344"/>
      <c r="H92" s="344"/>
      <c r="I92" s="344"/>
    </row>
    <row r="93" spans="2:9" ht="12.75">
      <c r="B93" s="344"/>
      <c r="C93" s="344"/>
      <c r="D93" s="344"/>
      <c r="E93" s="344"/>
      <c r="F93" s="344"/>
      <c r="G93" s="344"/>
      <c r="H93" s="344"/>
      <c r="I93" s="344"/>
    </row>
    <row r="94" spans="2:9" ht="12.75">
      <c r="B94" s="344"/>
      <c r="C94" s="344"/>
      <c r="D94" s="344"/>
      <c r="E94" s="344"/>
      <c r="F94" s="344"/>
      <c r="G94" s="344"/>
      <c r="H94" s="344"/>
      <c r="I94" s="344"/>
    </row>
    <row r="95" spans="2:9" ht="12.75">
      <c r="B95" s="344"/>
      <c r="C95" s="344"/>
      <c r="D95" s="344"/>
      <c r="E95" s="344"/>
      <c r="F95" s="344"/>
      <c r="G95" s="344"/>
      <c r="H95" s="344"/>
      <c r="I95" s="344"/>
    </row>
    <row r="96" spans="2:9" ht="12.75">
      <c r="B96" s="344"/>
      <c r="C96" s="344"/>
      <c r="D96" s="344"/>
      <c r="E96" s="344"/>
      <c r="F96" s="344"/>
      <c r="G96" s="344"/>
      <c r="H96" s="344"/>
      <c r="I96" s="344"/>
    </row>
    <row r="97" spans="2:9" ht="12.75">
      <c r="B97" s="344"/>
      <c r="C97" s="344"/>
      <c r="D97" s="344"/>
      <c r="E97" s="344"/>
      <c r="F97" s="344"/>
      <c r="G97" s="344"/>
      <c r="H97" s="344"/>
      <c r="I97" s="344"/>
    </row>
    <row r="98" spans="2:9" ht="12.75">
      <c r="B98" s="344"/>
      <c r="C98" s="344"/>
      <c r="D98" s="344"/>
      <c r="E98" s="344"/>
      <c r="F98" s="344"/>
      <c r="G98" s="344"/>
      <c r="H98" s="344"/>
      <c r="I98" s="344"/>
    </row>
    <row r="99" spans="2:9" ht="12.75">
      <c r="B99" s="344"/>
      <c r="C99" s="344"/>
      <c r="D99" s="344"/>
      <c r="E99" s="344"/>
      <c r="F99" s="344"/>
      <c r="G99" s="344"/>
      <c r="H99" s="344"/>
      <c r="I99" s="344"/>
    </row>
    <row r="100" spans="2:9" ht="12.75">
      <c r="B100" s="344"/>
      <c r="C100" s="344"/>
      <c r="D100" s="344"/>
      <c r="E100" s="344"/>
      <c r="F100" s="344"/>
      <c r="G100" s="344"/>
      <c r="H100" s="344"/>
      <c r="I100" s="344"/>
    </row>
    <row r="101" spans="2:9" ht="12.75">
      <c r="B101" s="344"/>
      <c r="C101" s="344"/>
      <c r="D101" s="344"/>
      <c r="E101" s="344"/>
      <c r="F101" s="344"/>
      <c r="G101" s="344"/>
      <c r="H101" s="344"/>
      <c r="I101" s="344"/>
    </row>
    <row r="102" spans="2:9" ht="12.75">
      <c r="B102" s="344"/>
      <c r="C102" s="344"/>
      <c r="D102" s="344"/>
      <c r="E102" s="344"/>
      <c r="F102" s="344"/>
      <c r="G102" s="344"/>
      <c r="H102" s="344"/>
      <c r="I102" s="344"/>
    </row>
    <row r="103" spans="2:9" ht="12.75">
      <c r="B103" s="344"/>
      <c r="C103" s="344"/>
      <c r="D103" s="344"/>
      <c r="E103" s="344"/>
      <c r="F103" s="344"/>
      <c r="G103" s="344"/>
      <c r="H103" s="344"/>
      <c r="I103" s="344"/>
    </row>
    <row r="104" spans="2:9" ht="12.75">
      <c r="B104" s="344"/>
      <c r="C104" s="344"/>
      <c r="D104" s="344"/>
      <c r="E104" s="344"/>
      <c r="F104" s="344"/>
      <c r="G104" s="344"/>
      <c r="H104" s="344"/>
      <c r="I104" s="344"/>
    </row>
    <row r="105" spans="2:9" ht="12.75">
      <c r="B105" s="344"/>
      <c r="C105" s="344"/>
      <c r="D105" s="344"/>
      <c r="E105" s="344"/>
      <c r="F105" s="344"/>
      <c r="G105" s="344"/>
      <c r="H105" s="344"/>
      <c r="I105" s="344"/>
    </row>
    <row r="106" spans="2:9" ht="12.75">
      <c r="B106" s="344"/>
      <c r="C106" s="344"/>
      <c r="D106" s="344"/>
      <c r="E106" s="344"/>
      <c r="F106" s="344"/>
      <c r="G106" s="344"/>
      <c r="H106" s="344"/>
      <c r="I106" s="344"/>
    </row>
    <row r="107" spans="2:9" ht="12.75">
      <c r="B107" s="344"/>
      <c r="C107" s="344"/>
      <c r="D107" s="344"/>
      <c r="E107" s="344"/>
      <c r="F107" s="344"/>
      <c r="G107" s="344"/>
      <c r="H107" s="344"/>
      <c r="I107" s="344"/>
    </row>
    <row r="108" spans="2:9" ht="12.75">
      <c r="B108" s="344"/>
      <c r="C108" s="344"/>
      <c r="D108" s="344"/>
      <c r="E108" s="344"/>
      <c r="F108" s="344"/>
      <c r="G108" s="344"/>
      <c r="H108" s="344"/>
      <c r="I108" s="344"/>
    </row>
    <row r="109" spans="2:9" ht="12.75">
      <c r="B109" s="344"/>
      <c r="C109" s="344"/>
      <c r="D109" s="344"/>
      <c r="E109" s="344"/>
      <c r="F109" s="344"/>
      <c r="G109" s="344"/>
      <c r="H109" s="344"/>
      <c r="I109" s="344"/>
    </row>
    <row r="110" spans="2:9" ht="12.75">
      <c r="B110" s="344"/>
      <c r="C110" s="344"/>
      <c r="D110" s="344"/>
      <c r="E110" s="344"/>
      <c r="F110" s="344"/>
      <c r="G110" s="344"/>
      <c r="H110" s="344"/>
      <c r="I110" s="344"/>
    </row>
    <row r="111" spans="2:9" ht="12.75">
      <c r="B111" s="344"/>
      <c r="C111" s="344"/>
      <c r="D111" s="344"/>
      <c r="E111" s="344"/>
      <c r="F111" s="344"/>
      <c r="G111" s="344"/>
      <c r="H111" s="344"/>
      <c r="I111" s="344"/>
    </row>
    <row r="112" spans="2:9" ht="12.75">
      <c r="B112" s="344"/>
      <c r="C112" s="344"/>
      <c r="D112" s="344"/>
      <c r="E112" s="344"/>
      <c r="F112" s="344"/>
      <c r="G112" s="344"/>
      <c r="H112" s="344"/>
      <c r="I112" s="344"/>
    </row>
    <row r="113" spans="2:9" ht="12.75">
      <c r="B113" s="344"/>
      <c r="C113" s="344"/>
      <c r="D113" s="344"/>
      <c r="E113" s="344"/>
      <c r="F113" s="344"/>
      <c r="G113" s="344"/>
      <c r="H113" s="344"/>
      <c r="I113" s="344"/>
    </row>
    <row r="114" spans="2:9" ht="12.75">
      <c r="B114" s="344"/>
      <c r="C114" s="344"/>
      <c r="D114" s="344"/>
      <c r="E114" s="344"/>
      <c r="F114" s="344"/>
      <c r="G114" s="344"/>
      <c r="H114" s="344"/>
      <c r="I114" s="344"/>
    </row>
    <row r="115" spans="2:9" ht="12.75">
      <c r="B115" s="344"/>
      <c r="C115" s="344"/>
      <c r="D115" s="344"/>
      <c r="E115" s="344"/>
      <c r="F115" s="344"/>
      <c r="G115" s="344"/>
      <c r="H115" s="344"/>
      <c r="I115" s="344"/>
    </row>
    <row r="116" spans="2:9" ht="12.75">
      <c r="B116" s="344"/>
      <c r="C116" s="344"/>
      <c r="D116" s="344"/>
      <c r="E116" s="344"/>
      <c r="F116" s="344"/>
      <c r="G116" s="344"/>
      <c r="H116" s="344"/>
      <c r="I116" s="344"/>
    </row>
    <row r="117" spans="2:9" ht="12.75">
      <c r="B117" s="344"/>
      <c r="C117" s="344"/>
      <c r="D117" s="344"/>
      <c r="E117" s="344"/>
      <c r="F117" s="344"/>
      <c r="G117" s="344"/>
      <c r="H117" s="344"/>
      <c r="I117" s="344"/>
    </row>
    <row r="118" spans="2:9" ht="12.75">
      <c r="B118" s="344"/>
      <c r="C118" s="344"/>
      <c r="D118" s="344"/>
      <c r="E118" s="344"/>
      <c r="F118" s="344"/>
      <c r="G118" s="344"/>
      <c r="H118" s="344"/>
      <c r="I118" s="344"/>
    </row>
    <row r="119" spans="2:9" ht="12.75">
      <c r="B119" s="344"/>
      <c r="C119" s="344"/>
      <c r="D119" s="344"/>
      <c r="E119" s="344"/>
      <c r="F119" s="344"/>
      <c r="G119" s="344"/>
      <c r="H119" s="344"/>
      <c r="I119" s="344"/>
    </row>
    <row r="120" spans="2:9" ht="12.75">
      <c r="B120" s="344"/>
      <c r="C120" s="344"/>
      <c r="D120" s="344"/>
      <c r="E120" s="344"/>
      <c r="F120" s="344"/>
      <c r="G120" s="344"/>
      <c r="H120" s="344"/>
      <c r="I120" s="344"/>
    </row>
    <row r="121" spans="2:9" ht="12.75">
      <c r="B121" s="344"/>
      <c r="C121" s="344"/>
      <c r="D121" s="344"/>
      <c r="E121" s="344"/>
      <c r="F121" s="344"/>
      <c r="G121" s="344"/>
      <c r="H121" s="344"/>
      <c r="I121" s="344"/>
    </row>
    <row r="122" spans="2:9" ht="12.75">
      <c r="B122" s="344"/>
      <c r="C122" s="344"/>
      <c r="D122" s="344"/>
      <c r="E122" s="344"/>
      <c r="F122" s="344"/>
      <c r="G122" s="344"/>
      <c r="H122" s="344"/>
      <c r="I122" s="344"/>
    </row>
    <row r="123" spans="2:9" ht="12.75">
      <c r="B123" s="344"/>
      <c r="C123" s="344"/>
      <c r="D123" s="344"/>
      <c r="E123" s="344"/>
      <c r="F123" s="344"/>
      <c r="G123" s="344"/>
      <c r="H123" s="344"/>
      <c r="I123" s="344"/>
    </row>
    <row r="124" spans="2:9" ht="12.75">
      <c r="B124" s="344"/>
      <c r="C124" s="344"/>
      <c r="D124" s="344"/>
      <c r="E124" s="344"/>
      <c r="F124" s="344"/>
      <c r="G124" s="344"/>
      <c r="H124" s="344"/>
      <c r="I124" s="344"/>
    </row>
    <row r="125" spans="2:9" ht="12.75">
      <c r="B125" s="344"/>
      <c r="C125" s="344"/>
      <c r="D125" s="344"/>
      <c r="E125" s="344"/>
      <c r="F125" s="344"/>
      <c r="G125" s="344"/>
      <c r="H125" s="344"/>
      <c r="I125" s="344"/>
    </row>
    <row r="126" spans="2:9" ht="12.75">
      <c r="B126" s="344"/>
      <c r="C126" s="344"/>
      <c r="D126" s="344"/>
      <c r="E126" s="344"/>
      <c r="F126" s="344"/>
      <c r="G126" s="344"/>
      <c r="H126" s="344"/>
      <c r="I126" s="344"/>
    </row>
    <row r="127" spans="2:9" ht="12.75">
      <c r="B127" s="344"/>
      <c r="C127" s="344"/>
      <c r="D127" s="344"/>
      <c r="E127" s="344"/>
      <c r="F127" s="344"/>
      <c r="G127" s="344"/>
      <c r="H127" s="344"/>
      <c r="I127" s="344"/>
    </row>
    <row r="128" spans="2:9" ht="12.75">
      <c r="B128" s="344"/>
      <c r="C128" s="344"/>
      <c r="D128" s="344"/>
      <c r="E128" s="344"/>
      <c r="F128" s="344"/>
      <c r="G128" s="344"/>
      <c r="H128" s="344"/>
      <c r="I128" s="344"/>
    </row>
    <row r="129" spans="2:9" ht="12.75">
      <c r="B129" s="344"/>
      <c r="C129" s="344"/>
      <c r="D129" s="344"/>
      <c r="E129" s="344"/>
      <c r="F129" s="344"/>
      <c r="G129" s="344"/>
      <c r="H129" s="344"/>
      <c r="I129" s="344"/>
    </row>
    <row r="130" spans="2:9" ht="12.75">
      <c r="B130" s="344"/>
      <c r="C130" s="344"/>
      <c r="D130" s="344"/>
      <c r="E130" s="344"/>
      <c r="F130" s="344"/>
      <c r="G130" s="344"/>
      <c r="H130" s="344"/>
      <c r="I130" s="344"/>
    </row>
    <row r="131" spans="2:9" ht="12.75">
      <c r="B131" s="344"/>
      <c r="C131" s="344"/>
      <c r="D131" s="344"/>
      <c r="E131" s="344"/>
      <c r="F131" s="344"/>
      <c r="G131" s="344"/>
      <c r="H131" s="344"/>
      <c r="I131" s="344"/>
    </row>
    <row r="132" spans="2:9" ht="12.75">
      <c r="B132" s="344"/>
      <c r="C132" s="344"/>
      <c r="D132" s="344"/>
      <c r="E132" s="344"/>
      <c r="F132" s="344"/>
      <c r="G132" s="344"/>
      <c r="H132" s="344"/>
      <c r="I132" s="344"/>
    </row>
    <row r="133" spans="2:9" ht="12.75">
      <c r="B133" s="344"/>
      <c r="C133" s="344"/>
      <c r="D133" s="344"/>
      <c r="E133" s="344"/>
      <c r="F133" s="344"/>
      <c r="G133" s="344"/>
      <c r="H133" s="344"/>
      <c r="I133" s="344"/>
    </row>
    <row r="134" spans="2:9" ht="12.75">
      <c r="B134" s="344"/>
      <c r="C134" s="344"/>
      <c r="D134" s="344"/>
      <c r="E134" s="344"/>
      <c r="F134" s="344"/>
      <c r="G134" s="344"/>
      <c r="H134" s="344"/>
      <c r="I134" s="344"/>
    </row>
    <row r="135" spans="2:9" ht="12.75">
      <c r="B135" s="344"/>
      <c r="C135" s="344"/>
      <c r="D135" s="344"/>
      <c r="E135" s="344"/>
      <c r="F135" s="344"/>
      <c r="G135" s="344"/>
      <c r="H135" s="344"/>
      <c r="I135" s="344"/>
    </row>
    <row r="136" spans="2:9" ht="12.75">
      <c r="B136" s="344"/>
      <c r="C136" s="344"/>
      <c r="D136" s="344"/>
      <c r="E136" s="344"/>
      <c r="F136" s="344"/>
      <c r="G136" s="344"/>
      <c r="H136" s="344"/>
      <c r="I136" s="344"/>
    </row>
    <row r="137" spans="2:9" ht="12.75">
      <c r="B137" s="344"/>
      <c r="C137" s="344"/>
      <c r="D137" s="344"/>
      <c r="E137" s="344"/>
      <c r="F137" s="344"/>
      <c r="G137" s="344"/>
      <c r="H137" s="344"/>
      <c r="I137" s="344"/>
    </row>
    <row r="138" spans="2:9" ht="12.75">
      <c r="B138" s="344"/>
      <c r="C138" s="344"/>
      <c r="D138" s="344"/>
      <c r="E138" s="344"/>
      <c r="F138" s="344"/>
      <c r="G138" s="344"/>
      <c r="H138" s="344"/>
      <c r="I138" s="344"/>
    </row>
    <row r="139" spans="2:9" ht="12.75">
      <c r="B139" s="344"/>
      <c r="C139" s="344"/>
      <c r="D139" s="344"/>
      <c r="E139" s="344"/>
      <c r="F139" s="344"/>
      <c r="G139" s="344"/>
      <c r="H139" s="344"/>
      <c r="I139" s="344"/>
    </row>
    <row r="140" spans="2:9" ht="12.75">
      <c r="B140" s="344"/>
      <c r="C140" s="344"/>
      <c r="D140" s="344"/>
      <c r="E140" s="344"/>
      <c r="F140" s="344"/>
      <c r="G140" s="344"/>
      <c r="H140" s="344"/>
      <c r="I140" s="344"/>
    </row>
    <row r="141" spans="2:9" ht="12.75">
      <c r="B141" s="344"/>
      <c r="C141" s="344"/>
      <c r="D141" s="344"/>
      <c r="E141" s="344"/>
      <c r="F141" s="344"/>
      <c r="G141" s="344"/>
      <c r="H141" s="344"/>
      <c r="I141" s="344"/>
    </row>
    <row r="142" spans="2:9" ht="12.75">
      <c r="B142" s="344"/>
      <c r="C142" s="344"/>
      <c r="D142" s="344"/>
      <c r="E142" s="344"/>
      <c r="F142" s="344"/>
      <c r="G142" s="344"/>
      <c r="H142" s="344"/>
      <c r="I142" s="344"/>
    </row>
    <row r="143" spans="2:9" ht="12.75">
      <c r="B143" s="344"/>
      <c r="C143" s="344"/>
      <c r="D143" s="344"/>
      <c r="E143" s="344"/>
      <c r="F143" s="344"/>
      <c r="G143" s="344"/>
      <c r="H143" s="344"/>
      <c r="I143" s="344"/>
    </row>
    <row r="144" spans="2:9" ht="12.75">
      <c r="B144" s="344"/>
      <c r="C144" s="344"/>
      <c r="D144" s="344"/>
      <c r="E144" s="344"/>
      <c r="F144" s="344"/>
      <c r="G144" s="344"/>
      <c r="H144" s="344"/>
      <c r="I144" s="344"/>
    </row>
    <row r="145" spans="2:9" ht="12.75">
      <c r="B145" s="344"/>
      <c r="C145" s="344"/>
      <c r="D145" s="344"/>
      <c r="E145" s="344"/>
      <c r="F145" s="344"/>
      <c r="G145" s="344"/>
      <c r="H145" s="344"/>
      <c r="I145" s="344"/>
    </row>
    <row r="146" spans="2:9" ht="12.75">
      <c r="B146" s="344"/>
      <c r="C146" s="344"/>
      <c r="D146" s="344"/>
      <c r="E146" s="344"/>
      <c r="F146" s="344"/>
      <c r="G146" s="344"/>
      <c r="H146" s="344"/>
      <c r="I146" s="344"/>
    </row>
    <row r="147" spans="2:9" ht="12.75">
      <c r="B147" s="344"/>
      <c r="C147" s="344"/>
      <c r="D147" s="344"/>
      <c r="E147" s="344"/>
      <c r="F147" s="344"/>
      <c r="G147" s="344"/>
      <c r="H147" s="344"/>
      <c r="I147" s="344"/>
    </row>
    <row r="148" spans="2:9" ht="12.75">
      <c r="B148" s="344"/>
      <c r="C148" s="344"/>
      <c r="D148" s="344"/>
      <c r="E148" s="344"/>
      <c r="F148" s="344"/>
      <c r="G148" s="344"/>
      <c r="H148" s="344"/>
      <c r="I148" s="344"/>
    </row>
    <row r="149" spans="2:9" ht="12.75">
      <c r="B149" s="344"/>
      <c r="C149" s="344"/>
      <c r="D149" s="344"/>
      <c r="E149" s="344"/>
      <c r="F149" s="344"/>
      <c r="G149" s="344"/>
      <c r="H149" s="344"/>
      <c r="I149" s="344"/>
    </row>
    <row r="150" spans="2:9" ht="12.75">
      <c r="B150" s="344"/>
      <c r="C150" s="344"/>
      <c r="D150" s="344"/>
      <c r="E150" s="344"/>
      <c r="F150" s="344"/>
      <c r="G150" s="344"/>
      <c r="H150" s="344"/>
      <c r="I150" s="344"/>
    </row>
    <row r="151" spans="2:9" ht="12.75">
      <c r="B151" s="344"/>
      <c r="C151" s="344"/>
      <c r="D151" s="344"/>
      <c r="E151" s="344"/>
      <c r="F151" s="344"/>
      <c r="G151" s="344"/>
      <c r="H151" s="344"/>
      <c r="I151" s="344"/>
    </row>
    <row r="152" spans="2:9" ht="12.75">
      <c r="B152" s="344"/>
      <c r="C152" s="344"/>
      <c r="D152" s="344"/>
      <c r="E152" s="344"/>
      <c r="F152" s="344"/>
      <c r="G152" s="344"/>
      <c r="H152" s="344"/>
      <c r="I152" s="344"/>
    </row>
    <row r="153" spans="2:9" ht="12.75">
      <c r="B153" s="344"/>
      <c r="C153" s="344"/>
      <c r="D153" s="344"/>
      <c r="E153" s="344"/>
      <c r="F153" s="344"/>
      <c r="G153" s="344"/>
      <c r="H153" s="344"/>
      <c r="I153" s="344"/>
    </row>
    <row r="154" spans="2:9" ht="12.75">
      <c r="B154" s="344"/>
      <c r="C154" s="344"/>
      <c r="D154" s="344"/>
      <c r="E154" s="344"/>
      <c r="F154" s="344"/>
      <c r="G154" s="344"/>
      <c r="H154" s="344"/>
      <c r="I154" s="344"/>
    </row>
    <row r="155" spans="2:9" ht="12.75">
      <c r="B155" s="344"/>
      <c r="C155" s="344"/>
      <c r="D155" s="344"/>
      <c r="E155" s="344"/>
      <c r="F155" s="344"/>
      <c r="G155" s="344"/>
      <c r="H155" s="344"/>
      <c r="I155" s="344"/>
    </row>
    <row r="156" spans="2:9" ht="12.75">
      <c r="B156" s="344"/>
      <c r="C156" s="344"/>
      <c r="D156" s="344"/>
      <c r="E156" s="344"/>
      <c r="F156" s="344"/>
      <c r="G156" s="344"/>
      <c r="H156" s="344"/>
      <c r="I156" s="344"/>
    </row>
    <row r="157" spans="2:9" ht="12.75">
      <c r="B157" s="344"/>
      <c r="C157" s="344"/>
      <c r="D157" s="344"/>
      <c r="E157" s="344"/>
      <c r="F157" s="344"/>
      <c r="G157" s="344"/>
      <c r="H157" s="344"/>
      <c r="I157" s="344"/>
    </row>
    <row r="158" spans="2:9" ht="12.75">
      <c r="B158" s="344"/>
      <c r="C158" s="344"/>
      <c r="D158" s="344"/>
      <c r="E158" s="344"/>
      <c r="F158" s="344"/>
      <c r="G158" s="344"/>
      <c r="H158" s="344"/>
      <c r="I158" s="344"/>
    </row>
    <row r="159" spans="2:9" ht="12.75">
      <c r="B159" s="344"/>
      <c r="C159" s="344"/>
      <c r="D159" s="344"/>
      <c r="E159" s="344"/>
      <c r="F159" s="344"/>
      <c r="G159" s="344"/>
      <c r="H159" s="344"/>
      <c r="I159" s="344"/>
    </row>
    <row r="160" spans="2:9" ht="12.75">
      <c r="B160" s="344"/>
      <c r="C160" s="344"/>
      <c r="D160" s="344"/>
      <c r="E160" s="344"/>
      <c r="F160" s="344"/>
      <c r="G160" s="344"/>
      <c r="H160" s="344"/>
      <c r="I160" s="344"/>
    </row>
    <row r="161" spans="2:9" ht="12.75">
      <c r="B161" s="344"/>
      <c r="C161" s="344"/>
      <c r="D161" s="344"/>
      <c r="E161" s="344"/>
      <c r="F161" s="344"/>
      <c r="G161" s="344"/>
      <c r="H161" s="344"/>
      <c r="I161" s="344"/>
    </row>
    <row r="162" spans="2:9" ht="12.75">
      <c r="B162" s="344"/>
      <c r="C162" s="344"/>
      <c r="D162" s="344"/>
      <c r="E162" s="344"/>
      <c r="F162" s="344"/>
      <c r="G162" s="344"/>
      <c r="H162" s="344"/>
      <c r="I162" s="344"/>
    </row>
    <row r="163" spans="2:9" ht="12.75">
      <c r="B163" s="344"/>
      <c r="C163" s="344"/>
      <c r="D163" s="344"/>
      <c r="E163" s="344"/>
      <c r="F163" s="344"/>
      <c r="G163" s="344"/>
      <c r="H163" s="344"/>
      <c r="I163" s="344"/>
    </row>
    <row r="164" spans="2:9" ht="12.75">
      <c r="B164" s="344"/>
      <c r="C164" s="344"/>
      <c r="D164" s="344"/>
      <c r="E164" s="344"/>
      <c r="F164" s="344"/>
      <c r="G164" s="344"/>
      <c r="H164" s="344"/>
      <c r="I164" s="344"/>
    </row>
    <row r="165" spans="2:9" ht="12.75">
      <c r="B165" s="344"/>
      <c r="C165" s="344"/>
      <c r="D165" s="344"/>
      <c r="E165" s="344"/>
      <c r="F165" s="344"/>
      <c r="G165" s="344"/>
      <c r="H165" s="344"/>
      <c r="I165" s="344"/>
    </row>
    <row r="166" spans="2:9" ht="12.75">
      <c r="B166" s="344"/>
      <c r="C166" s="344"/>
      <c r="D166" s="344"/>
      <c r="E166" s="344"/>
      <c r="F166" s="344"/>
      <c r="G166" s="344"/>
      <c r="H166" s="344"/>
      <c r="I166" s="344"/>
    </row>
    <row r="167" spans="2:9" ht="12.75">
      <c r="B167" s="344"/>
      <c r="C167" s="344"/>
      <c r="D167" s="344"/>
      <c r="E167" s="344"/>
      <c r="F167" s="344"/>
      <c r="G167" s="344"/>
      <c r="H167" s="344"/>
      <c r="I167" s="344"/>
    </row>
    <row r="168" spans="2:9" ht="12.75">
      <c r="B168" s="344"/>
      <c r="C168" s="344"/>
      <c r="D168" s="344"/>
      <c r="E168" s="344"/>
      <c r="F168" s="344"/>
      <c r="G168" s="344"/>
      <c r="H168" s="344"/>
      <c r="I168" s="344"/>
    </row>
    <row r="169" spans="2:9" ht="12.75">
      <c r="B169" s="344"/>
      <c r="C169" s="344"/>
      <c r="D169" s="344"/>
      <c r="E169" s="344"/>
      <c r="F169" s="344"/>
      <c r="G169" s="344"/>
      <c r="H169" s="344"/>
      <c r="I169" s="344"/>
    </row>
    <row r="170" spans="2:9" ht="12.75">
      <c r="B170" s="344"/>
      <c r="C170" s="344"/>
      <c r="D170" s="344"/>
      <c r="E170" s="344"/>
      <c r="F170" s="344"/>
      <c r="G170" s="344"/>
      <c r="H170" s="344"/>
      <c r="I170" s="344"/>
    </row>
    <row r="171" spans="2:9" ht="12.75">
      <c r="B171" s="344"/>
      <c r="C171" s="344"/>
      <c r="D171" s="344"/>
      <c r="E171" s="344"/>
      <c r="F171" s="344"/>
      <c r="G171" s="344"/>
      <c r="H171" s="344"/>
      <c r="I171" s="344"/>
    </row>
    <row r="172" spans="2:9" ht="12.75">
      <c r="B172" s="344"/>
      <c r="C172" s="344"/>
      <c r="D172" s="344"/>
      <c r="E172" s="344"/>
      <c r="F172" s="344"/>
      <c r="G172" s="344"/>
      <c r="H172" s="344"/>
      <c r="I172" s="344"/>
    </row>
    <row r="173" spans="2:9" ht="12.75">
      <c r="B173" s="344"/>
      <c r="C173" s="344"/>
      <c r="D173" s="344"/>
      <c r="E173" s="344"/>
      <c r="F173" s="344"/>
      <c r="G173" s="344"/>
      <c r="H173" s="344"/>
      <c r="I173" s="344"/>
    </row>
    <row r="174" spans="2:9" ht="12.75">
      <c r="B174" s="344"/>
      <c r="C174" s="344"/>
      <c r="D174" s="344"/>
      <c r="E174" s="344"/>
      <c r="F174" s="344"/>
      <c r="G174" s="344"/>
      <c r="H174" s="344"/>
      <c r="I174" s="344"/>
    </row>
    <row r="175" spans="2:9" ht="12.75">
      <c r="B175" s="344"/>
      <c r="C175" s="344"/>
      <c r="D175" s="344"/>
      <c r="E175" s="344"/>
      <c r="F175" s="344"/>
      <c r="G175" s="344"/>
      <c r="H175" s="344"/>
      <c r="I175" s="344"/>
    </row>
    <row r="176" spans="2:9" ht="12.75">
      <c r="B176" s="344"/>
      <c r="C176" s="344"/>
      <c r="D176" s="344"/>
      <c r="E176" s="344"/>
      <c r="F176" s="344"/>
      <c r="G176" s="344"/>
      <c r="H176" s="344"/>
      <c r="I176" s="344"/>
    </row>
  </sheetData>
  <sheetProtection password="CDF3" sheet="1" objects="1" scenarios="1"/>
  <mergeCells count="11">
    <mergeCell ref="A1:J1"/>
    <mergeCell ref="A3:G3"/>
    <mergeCell ref="A5:E5"/>
    <mergeCell ref="B8:I8"/>
    <mergeCell ref="B44:I44"/>
    <mergeCell ref="A46:J46"/>
    <mergeCell ref="H3:J3"/>
    <mergeCell ref="B20:I20"/>
    <mergeCell ref="B33:I33"/>
    <mergeCell ref="B41:I41"/>
    <mergeCell ref="B43:I43"/>
  </mergeCells>
  <printOptions horizontalCentered="1" verticalCentered="1"/>
  <pageMargins left="0" right="0" top="0" bottom="0" header="0.5118055555555555" footer="0.5118055555555555"/>
  <pageSetup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V43"/>
  <sheetViews>
    <sheetView showGridLines="0" zoomScalePageLayoutView="0" workbookViewId="0" topLeftCell="A1">
      <selection activeCell="C22" sqref="C22:F22"/>
    </sheetView>
  </sheetViews>
  <sheetFormatPr defaultColWidth="10.875" defaultRowHeight="12"/>
  <cols>
    <col min="1" max="1" width="1.25" style="133" customWidth="1"/>
    <col min="2" max="2" width="46.125" style="133" customWidth="1"/>
    <col min="3" max="5" width="10.875" style="133" customWidth="1"/>
    <col min="6" max="6" width="10.875" style="132" customWidth="1"/>
    <col min="7" max="7" width="1.25" style="133" customWidth="1"/>
    <col min="8" max="16384" width="10.875" style="133" customWidth="1"/>
  </cols>
  <sheetData>
    <row r="1" spans="1:7" ht="31.5" customHeight="1">
      <c r="A1" s="880" t="s">
        <v>713</v>
      </c>
      <c r="B1" s="881"/>
      <c r="C1" s="881"/>
      <c r="D1" s="881"/>
      <c r="E1" s="881"/>
      <c r="F1" s="881"/>
      <c r="G1" s="882"/>
    </row>
    <row r="2" spans="1:7" ht="15">
      <c r="A2" s="854"/>
      <c r="B2" s="855"/>
      <c r="C2" s="855"/>
      <c r="D2" s="855"/>
      <c r="E2" s="855"/>
      <c r="F2" s="855"/>
      <c r="G2" s="856"/>
    </row>
    <row r="3" spans="1:7" ht="21" customHeight="1">
      <c r="A3" s="809" t="s">
        <v>739</v>
      </c>
      <c r="B3" s="810"/>
      <c r="C3" s="810"/>
      <c r="D3" s="810"/>
      <c r="E3" s="810"/>
      <c r="F3" s="810"/>
      <c r="G3" s="811"/>
    </row>
    <row r="4" spans="1:7" ht="31.5" customHeight="1">
      <c r="A4" s="865" t="s">
        <v>740</v>
      </c>
      <c r="B4" s="866"/>
      <c r="C4" s="866"/>
      <c r="D4" s="866"/>
      <c r="E4" s="866"/>
      <c r="F4" s="866"/>
      <c r="G4" s="867"/>
    </row>
    <row r="5" spans="1:7" ht="31.5" customHeight="1">
      <c r="A5" s="680"/>
      <c r="B5" s="876" t="str">
        <f>IF(Accueil!B9="","",Accueil!B9)</f>
        <v>CENTRE SOCIAL DE LA CAPELETTE</v>
      </c>
      <c r="C5" s="876"/>
      <c r="D5" s="876"/>
      <c r="E5" s="876"/>
      <c r="F5" s="876"/>
      <c r="G5" s="681"/>
    </row>
    <row r="6" spans="1:7" ht="31.5" customHeight="1">
      <c r="A6" s="854"/>
      <c r="B6" s="855"/>
      <c r="C6" s="855"/>
      <c r="D6" s="855"/>
      <c r="E6" s="855"/>
      <c r="F6" s="855"/>
      <c r="G6" s="856"/>
    </row>
    <row r="7" spans="1:7" ht="31.5" customHeight="1">
      <c r="A7" s="865" t="s">
        <v>741</v>
      </c>
      <c r="B7" s="866"/>
      <c r="C7" s="866"/>
      <c r="D7" s="866"/>
      <c r="E7" s="866"/>
      <c r="F7" s="866"/>
      <c r="G7" s="867"/>
    </row>
    <row r="8" spans="1:7" ht="31.5" customHeight="1">
      <c r="A8" s="680"/>
      <c r="B8" s="876" t="str">
        <f>IF(Accueil!B13="","",Accueil!B13)</f>
        <v>CENTRE SOCIAL DE LA CAPELETTE</v>
      </c>
      <c r="C8" s="876"/>
      <c r="D8" s="876"/>
      <c r="E8" s="876"/>
      <c r="F8" s="876"/>
      <c r="G8" s="563"/>
    </row>
    <row r="9" spans="1:7" ht="31.5" customHeight="1">
      <c r="A9" s="854"/>
      <c r="B9" s="855"/>
      <c r="C9" s="855"/>
      <c r="D9" s="855"/>
      <c r="E9" s="855"/>
      <c r="F9" s="855"/>
      <c r="G9" s="856"/>
    </row>
    <row r="10" spans="1:7" ht="31.5" customHeight="1">
      <c r="A10" s="865" t="s">
        <v>458</v>
      </c>
      <c r="B10" s="866"/>
      <c r="C10" s="866"/>
      <c r="D10" s="866"/>
      <c r="E10" s="866"/>
      <c r="F10" s="866"/>
      <c r="G10" s="867"/>
    </row>
    <row r="11" spans="1:7" ht="31.5" customHeight="1">
      <c r="A11" s="680"/>
      <c r="B11" s="876" t="str">
        <f>IF(Accueil!B15="","",Accueil!B15)</f>
        <v>POINT ECOUTE SANTE 10ème </v>
      </c>
      <c r="C11" s="876"/>
      <c r="D11" s="876"/>
      <c r="E11" s="876"/>
      <c r="F11" s="876"/>
      <c r="G11" s="563"/>
    </row>
    <row r="12" spans="1:7" ht="31.5" customHeight="1">
      <c r="A12" s="854"/>
      <c r="B12" s="855"/>
      <c r="C12" s="855"/>
      <c r="D12" s="855"/>
      <c r="E12" s="855"/>
      <c r="F12" s="855"/>
      <c r="G12" s="856"/>
    </row>
    <row r="13" spans="1:7" ht="31.5" customHeight="1">
      <c r="A13" s="877" t="s">
        <v>742</v>
      </c>
      <c r="B13" s="878"/>
      <c r="C13" s="879" t="s">
        <v>943</v>
      </c>
      <c r="D13" s="879"/>
      <c r="E13" s="879"/>
      <c r="F13" s="879"/>
      <c r="G13" s="563"/>
    </row>
    <row r="14" spans="1:7" ht="22.5" customHeight="1">
      <c r="A14" s="862" t="s">
        <v>679</v>
      </c>
      <c r="B14" s="863"/>
      <c r="C14" s="863"/>
      <c r="D14" s="863"/>
      <c r="E14" s="863"/>
      <c r="F14" s="863"/>
      <c r="G14" s="864"/>
    </row>
    <row r="15" spans="1:7" ht="18.75" customHeight="1">
      <c r="A15" s="680"/>
      <c r="B15" s="507" t="s">
        <v>750</v>
      </c>
      <c r="C15" s="525" t="s">
        <v>994</v>
      </c>
      <c r="D15" s="525">
        <v>98</v>
      </c>
      <c r="E15" s="525"/>
      <c r="F15" s="118"/>
      <c r="G15" s="682"/>
    </row>
    <row r="16" spans="1:7" ht="18.75" customHeight="1">
      <c r="A16" s="865" t="s">
        <v>751</v>
      </c>
      <c r="B16" s="866"/>
      <c r="C16" s="866"/>
      <c r="D16" s="866"/>
      <c r="E16" s="866"/>
      <c r="F16" s="866"/>
      <c r="G16" s="867"/>
    </row>
    <row r="17" spans="1:7" ht="33" customHeight="1">
      <c r="A17" s="862" t="s">
        <v>752</v>
      </c>
      <c r="B17" s="863"/>
      <c r="C17" s="863"/>
      <c r="D17" s="863"/>
      <c r="E17" s="863"/>
      <c r="F17" s="863"/>
      <c r="G17" s="864"/>
    </row>
    <row r="18" spans="1:7" ht="15">
      <c r="A18" s="683" t="s">
        <v>753</v>
      </c>
      <c r="B18" s="508"/>
      <c r="C18" s="508"/>
      <c r="D18" s="508"/>
      <c r="E18" s="887" t="s">
        <v>993</v>
      </c>
      <c r="F18" s="874"/>
      <c r="G18" s="875"/>
    </row>
    <row r="19" spans="1:7" ht="37.5" customHeight="1">
      <c r="A19" s="854"/>
      <c r="B19" s="855"/>
      <c r="C19" s="855"/>
      <c r="D19" s="855"/>
      <c r="E19" s="855"/>
      <c r="F19" s="855"/>
      <c r="G19" s="856"/>
    </row>
    <row r="20" spans="1:7" ht="15">
      <c r="A20" s="868" t="s">
        <v>754</v>
      </c>
      <c r="B20" s="869"/>
      <c r="C20" s="509" t="s">
        <v>995</v>
      </c>
      <c r="D20" s="510" t="s">
        <v>755</v>
      </c>
      <c r="E20" s="870" t="s">
        <v>344</v>
      </c>
      <c r="F20" s="870"/>
      <c r="G20" s="563"/>
    </row>
    <row r="21" spans="1:7" ht="12.75" customHeight="1">
      <c r="A21" s="854"/>
      <c r="B21" s="855"/>
      <c r="C21" s="855"/>
      <c r="D21" s="855"/>
      <c r="E21" s="855"/>
      <c r="F21" s="855"/>
      <c r="G21" s="856"/>
    </row>
    <row r="22" spans="1:256" s="511" customFormat="1" ht="72.75" customHeight="1">
      <c r="A22" s="871" t="s">
        <v>756</v>
      </c>
      <c r="B22" s="872"/>
      <c r="C22" s="873"/>
      <c r="D22" s="873"/>
      <c r="E22" s="873"/>
      <c r="F22" s="873"/>
      <c r="G22" s="682"/>
      <c r="H22" s="860"/>
      <c r="I22" s="860"/>
      <c r="J22" s="860"/>
      <c r="K22" s="860"/>
      <c r="L22" s="860"/>
      <c r="M22" s="860"/>
      <c r="N22" s="860"/>
      <c r="O22" s="861"/>
      <c r="P22" s="861"/>
      <c r="Q22" s="861"/>
      <c r="R22" s="861"/>
      <c r="S22" s="861"/>
      <c r="T22" s="861"/>
      <c r="U22" s="861"/>
      <c r="V22" s="852"/>
      <c r="W22" s="852"/>
      <c r="X22" s="852"/>
      <c r="Y22" s="852"/>
      <c r="Z22" s="852"/>
      <c r="AA22" s="852"/>
      <c r="AB22" s="852"/>
      <c r="AC22" s="852"/>
      <c r="AD22" s="852"/>
      <c r="AE22" s="852"/>
      <c r="AF22" s="852"/>
      <c r="AG22" s="852"/>
      <c r="AH22" s="852"/>
      <c r="AI22" s="852"/>
      <c r="AJ22" s="852"/>
      <c r="AK22" s="852"/>
      <c r="AL22" s="852"/>
      <c r="AM22" s="852"/>
      <c r="AN22" s="852"/>
      <c r="AO22" s="852"/>
      <c r="AP22" s="852"/>
      <c r="AQ22" s="852"/>
      <c r="AR22" s="852"/>
      <c r="AS22" s="852"/>
      <c r="AT22" s="852"/>
      <c r="AU22" s="852"/>
      <c r="AV22" s="852"/>
      <c r="AW22" s="852"/>
      <c r="AX22" s="852"/>
      <c r="AY22" s="852"/>
      <c r="AZ22" s="852"/>
      <c r="BA22" s="852"/>
      <c r="BB22" s="852"/>
      <c r="BC22" s="852"/>
      <c r="BD22" s="852"/>
      <c r="BE22" s="852"/>
      <c r="BF22" s="852"/>
      <c r="BG22" s="852"/>
      <c r="BH22" s="852"/>
      <c r="BI22" s="852"/>
      <c r="BJ22" s="852"/>
      <c r="BK22" s="852"/>
      <c r="BL22" s="852"/>
      <c r="BM22" s="852"/>
      <c r="BN22" s="852"/>
      <c r="BO22" s="852"/>
      <c r="BP22" s="852"/>
      <c r="BQ22" s="852"/>
      <c r="BR22" s="852"/>
      <c r="BS22" s="852"/>
      <c r="BT22" s="852"/>
      <c r="BU22" s="852"/>
      <c r="BV22" s="852"/>
      <c r="BW22" s="852"/>
      <c r="BX22" s="852"/>
      <c r="BY22" s="852"/>
      <c r="BZ22" s="852"/>
      <c r="CA22" s="852"/>
      <c r="CB22" s="852"/>
      <c r="CC22" s="852"/>
      <c r="CD22" s="852"/>
      <c r="CE22" s="852"/>
      <c r="CF22" s="852"/>
      <c r="CG22" s="852"/>
      <c r="CH22" s="852"/>
      <c r="CI22" s="852"/>
      <c r="CJ22" s="852"/>
      <c r="CK22" s="852"/>
      <c r="CL22" s="852"/>
      <c r="CM22" s="852"/>
      <c r="CN22" s="852"/>
      <c r="CO22" s="852"/>
      <c r="CP22" s="852"/>
      <c r="CQ22" s="852"/>
      <c r="CR22" s="852"/>
      <c r="CS22" s="852"/>
      <c r="CT22" s="852"/>
      <c r="CU22" s="852"/>
      <c r="CV22" s="852"/>
      <c r="CW22" s="852"/>
      <c r="CX22" s="852"/>
      <c r="CY22" s="852"/>
      <c r="CZ22" s="852"/>
      <c r="DA22" s="852"/>
      <c r="DB22" s="852"/>
      <c r="DC22" s="852"/>
      <c r="DD22" s="852"/>
      <c r="DE22" s="852"/>
      <c r="DF22" s="852"/>
      <c r="DG22" s="852"/>
      <c r="DH22" s="852"/>
      <c r="DI22" s="852"/>
      <c r="DJ22" s="852"/>
      <c r="DK22" s="852"/>
      <c r="DL22" s="852"/>
      <c r="DM22" s="852"/>
      <c r="DN22" s="852"/>
      <c r="DO22" s="852"/>
      <c r="DP22" s="852"/>
      <c r="DQ22" s="852"/>
      <c r="DR22" s="852"/>
      <c r="DS22" s="852"/>
      <c r="DT22" s="852"/>
      <c r="DU22" s="852"/>
      <c r="DV22" s="852"/>
      <c r="DW22" s="852"/>
      <c r="DX22" s="852"/>
      <c r="DY22" s="852"/>
      <c r="DZ22" s="852"/>
      <c r="EA22" s="852"/>
      <c r="EB22" s="852"/>
      <c r="EC22" s="852"/>
      <c r="ED22" s="852"/>
      <c r="EE22" s="852"/>
      <c r="EF22" s="852"/>
      <c r="EG22" s="852"/>
      <c r="EH22" s="852"/>
      <c r="EI22" s="852"/>
      <c r="EJ22" s="852"/>
      <c r="EK22" s="852"/>
      <c r="EL22" s="852"/>
      <c r="EM22" s="852"/>
      <c r="EN22" s="852"/>
      <c r="EO22" s="852"/>
      <c r="EP22" s="852"/>
      <c r="EQ22" s="852"/>
      <c r="ER22" s="852"/>
      <c r="ES22" s="852"/>
      <c r="ET22" s="852"/>
      <c r="EU22" s="852"/>
      <c r="EV22" s="852"/>
      <c r="EW22" s="852"/>
      <c r="EX22" s="852"/>
      <c r="EY22" s="852"/>
      <c r="EZ22" s="852"/>
      <c r="FA22" s="852"/>
      <c r="FB22" s="852"/>
      <c r="FC22" s="852"/>
      <c r="FD22" s="852"/>
      <c r="FE22" s="852"/>
      <c r="FF22" s="852"/>
      <c r="FG22" s="852"/>
      <c r="FH22" s="852"/>
      <c r="FI22" s="852"/>
      <c r="FJ22" s="852"/>
      <c r="FK22" s="852"/>
      <c r="FL22" s="852"/>
      <c r="FM22" s="852"/>
      <c r="FN22" s="852"/>
      <c r="FO22" s="852"/>
      <c r="FP22" s="852"/>
      <c r="FQ22" s="852"/>
      <c r="FR22" s="852"/>
      <c r="FS22" s="852"/>
      <c r="FT22" s="852"/>
      <c r="FU22" s="852"/>
      <c r="FV22" s="852"/>
      <c r="FW22" s="852"/>
      <c r="FX22" s="852"/>
      <c r="FY22" s="852"/>
      <c r="FZ22" s="852"/>
      <c r="GA22" s="852"/>
      <c r="GB22" s="852"/>
      <c r="GC22" s="852"/>
      <c r="GD22" s="852"/>
      <c r="GE22" s="852"/>
      <c r="GF22" s="852"/>
      <c r="GG22" s="852"/>
      <c r="GH22" s="852"/>
      <c r="GI22" s="852"/>
      <c r="GJ22" s="852"/>
      <c r="GK22" s="852"/>
      <c r="GL22" s="852"/>
      <c r="GM22" s="852"/>
      <c r="GN22" s="852"/>
      <c r="GO22" s="852"/>
      <c r="GP22" s="852"/>
      <c r="GQ22" s="852"/>
      <c r="GR22" s="852"/>
      <c r="GS22" s="852"/>
      <c r="GT22" s="852"/>
      <c r="GU22" s="852"/>
      <c r="GV22" s="852"/>
      <c r="GW22" s="852"/>
      <c r="GX22" s="852"/>
      <c r="GY22" s="852"/>
      <c r="GZ22" s="852"/>
      <c r="HA22" s="852"/>
      <c r="HB22" s="852"/>
      <c r="HC22" s="852"/>
      <c r="HD22" s="852"/>
      <c r="HE22" s="852"/>
      <c r="HF22" s="852"/>
      <c r="HG22" s="852"/>
      <c r="HH22" s="852"/>
      <c r="HI22" s="852"/>
      <c r="HJ22" s="852"/>
      <c r="HK22" s="852"/>
      <c r="HL22" s="852"/>
      <c r="HM22" s="852"/>
      <c r="HN22" s="852"/>
      <c r="HO22" s="852"/>
      <c r="HP22" s="852"/>
      <c r="HQ22" s="852"/>
      <c r="HR22" s="852"/>
      <c r="HS22" s="852"/>
      <c r="HT22" s="852"/>
      <c r="HU22" s="852"/>
      <c r="HV22" s="852"/>
      <c r="HW22" s="852"/>
      <c r="HX22" s="852"/>
      <c r="HY22" s="852"/>
      <c r="HZ22" s="852"/>
      <c r="IA22" s="852"/>
      <c r="IB22" s="852"/>
      <c r="IC22" s="852"/>
      <c r="ID22" s="852"/>
      <c r="IE22" s="852"/>
      <c r="IF22" s="852"/>
      <c r="IG22" s="852"/>
      <c r="IH22" s="852"/>
      <c r="II22" s="852"/>
      <c r="IJ22" s="852"/>
      <c r="IK22" s="852"/>
      <c r="IL22" s="852"/>
      <c r="IM22" s="852"/>
      <c r="IN22" s="852"/>
      <c r="IO22" s="852"/>
      <c r="IP22" s="852"/>
      <c r="IQ22" s="852"/>
      <c r="IR22" s="852"/>
      <c r="IS22" s="853"/>
      <c r="IT22" s="853"/>
      <c r="IU22" s="853"/>
      <c r="IV22" s="853"/>
    </row>
    <row r="23" spans="1:7" ht="21" customHeight="1">
      <c r="A23" s="854"/>
      <c r="B23" s="855"/>
      <c r="C23" s="855"/>
      <c r="D23" s="855"/>
      <c r="E23" s="855"/>
      <c r="F23" s="855"/>
      <c r="G23" s="856"/>
    </row>
    <row r="24" spans="1:7" ht="27" customHeight="1">
      <c r="A24" s="857" t="s">
        <v>757</v>
      </c>
      <c r="B24" s="858"/>
      <c r="C24" s="858"/>
      <c r="D24" s="858"/>
      <c r="E24" s="858"/>
      <c r="F24" s="858"/>
      <c r="G24" s="859"/>
    </row>
    <row r="27" spans="2:9" ht="15">
      <c r="B27" s="132"/>
      <c r="C27" s="132"/>
      <c r="D27" s="132"/>
      <c r="E27" s="132"/>
      <c r="G27" s="132"/>
      <c r="H27" s="132"/>
      <c r="I27" s="132"/>
    </row>
    <row r="28" spans="2:9" ht="15">
      <c r="B28" s="132"/>
      <c r="C28" s="132"/>
      <c r="D28" s="132"/>
      <c r="E28" s="132"/>
      <c r="G28" s="132"/>
      <c r="H28" s="132"/>
      <c r="I28" s="132"/>
    </row>
    <row r="29" spans="2:9" ht="15">
      <c r="B29" s="132"/>
      <c r="C29" s="132"/>
      <c r="D29" s="132"/>
      <c r="E29" s="132"/>
      <c r="G29" s="132"/>
      <c r="H29" s="132"/>
      <c r="I29" s="132"/>
    </row>
    <row r="30" spans="2:9" ht="15">
      <c r="B30" s="132"/>
      <c r="C30" s="132"/>
      <c r="D30" s="132"/>
      <c r="E30" s="132"/>
      <c r="G30" s="132"/>
      <c r="H30" s="132"/>
      <c r="I30" s="132"/>
    </row>
    <row r="31" spans="2:9" ht="15">
      <c r="B31" s="132"/>
      <c r="C31" s="132"/>
      <c r="D31" s="132"/>
      <c r="E31" s="132"/>
      <c r="G31" s="132"/>
      <c r="H31" s="132"/>
      <c r="I31" s="132"/>
    </row>
    <row r="32" spans="2:9" ht="15">
      <c r="B32" s="132"/>
      <c r="C32" s="132"/>
      <c r="D32" s="132"/>
      <c r="E32" s="132"/>
      <c r="G32" s="132"/>
      <c r="H32" s="132"/>
      <c r="I32" s="132"/>
    </row>
    <row r="33" spans="2:9" ht="15">
      <c r="B33" s="132"/>
      <c r="C33" s="132"/>
      <c r="D33" s="132"/>
      <c r="E33" s="132"/>
      <c r="G33" s="132"/>
      <c r="H33" s="132"/>
      <c r="I33" s="132"/>
    </row>
    <row r="34" spans="2:9" ht="15">
      <c r="B34" s="132"/>
      <c r="C34" s="132"/>
      <c r="D34" s="132"/>
      <c r="E34" s="132"/>
      <c r="G34" s="132"/>
      <c r="H34" s="132"/>
      <c r="I34" s="132"/>
    </row>
    <row r="35" spans="2:9" ht="15">
      <c r="B35" s="132"/>
      <c r="C35" s="132"/>
      <c r="D35" s="132"/>
      <c r="E35" s="132"/>
      <c r="G35" s="132"/>
      <c r="H35" s="132"/>
      <c r="I35" s="132"/>
    </row>
    <row r="36" spans="2:9" ht="15">
      <c r="B36" s="132"/>
      <c r="C36" s="132"/>
      <c r="D36" s="132"/>
      <c r="E36" s="132"/>
      <c r="G36" s="132"/>
      <c r="H36" s="132"/>
      <c r="I36" s="132"/>
    </row>
    <row r="37" spans="2:9" ht="15">
      <c r="B37" s="132"/>
      <c r="C37" s="132"/>
      <c r="D37" s="132"/>
      <c r="E37" s="132"/>
      <c r="G37" s="132"/>
      <c r="H37" s="132"/>
      <c r="I37" s="132"/>
    </row>
    <row r="38" spans="2:9" ht="15">
      <c r="B38" s="132"/>
      <c r="C38" s="132"/>
      <c r="D38" s="132"/>
      <c r="E38" s="132"/>
      <c r="G38" s="132"/>
      <c r="H38" s="132"/>
      <c r="I38" s="132"/>
    </row>
    <row r="39" spans="2:9" ht="15">
      <c r="B39" s="132"/>
      <c r="C39" s="132"/>
      <c r="D39" s="132"/>
      <c r="E39" s="132"/>
      <c r="G39" s="132"/>
      <c r="H39" s="132"/>
      <c r="I39" s="132"/>
    </row>
    <row r="40" spans="2:9" ht="15">
      <c r="B40" s="132"/>
      <c r="C40" s="132"/>
      <c r="D40" s="132"/>
      <c r="E40" s="132"/>
      <c r="G40" s="132"/>
      <c r="H40" s="132"/>
      <c r="I40" s="132"/>
    </row>
    <row r="41" spans="2:9" ht="15">
      <c r="B41" s="132"/>
      <c r="C41" s="132"/>
      <c r="D41" s="132"/>
      <c r="E41" s="132"/>
      <c r="G41" s="132"/>
      <c r="H41" s="132"/>
      <c r="I41" s="132"/>
    </row>
    <row r="42" spans="2:9" ht="15">
      <c r="B42" s="132"/>
      <c r="C42" s="132"/>
      <c r="D42" s="132"/>
      <c r="E42" s="132"/>
      <c r="G42" s="132"/>
      <c r="H42" s="132"/>
      <c r="I42" s="132"/>
    </row>
    <row r="43" spans="2:9" ht="15">
      <c r="B43" s="132"/>
      <c r="C43" s="132"/>
      <c r="D43" s="132"/>
      <c r="E43" s="132"/>
      <c r="G43" s="132"/>
      <c r="H43" s="132"/>
      <c r="I43" s="132"/>
    </row>
  </sheetData>
  <sheetProtection password="CDF3" sheet="1" objects="1" scenarios="1"/>
  <mergeCells count="62">
    <mergeCell ref="B5:F5"/>
    <mergeCell ref="A6:G6"/>
    <mergeCell ref="A1:G1"/>
    <mergeCell ref="A2:G2"/>
    <mergeCell ref="A3:G3"/>
    <mergeCell ref="A4:G4"/>
    <mergeCell ref="A17:G17"/>
    <mergeCell ref="F18:G18"/>
    <mergeCell ref="A7:G7"/>
    <mergeCell ref="B8:F8"/>
    <mergeCell ref="A9:G9"/>
    <mergeCell ref="A10:G10"/>
    <mergeCell ref="B11:F11"/>
    <mergeCell ref="A12:G12"/>
    <mergeCell ref="A13:B13"/>
    <mergeCell ref="C13:F13"/>
    <mergeCell ref="A14:G14"/>
    <mergeCell ref="A16:G16"/>
    <mergeCell ref="AJ22:AP22"/>
    <mergeCell ref="AQ22:AW22"/>
    <mergeCell ref="A19:G19"/>
    <mergeCell ref="A20:B20"/>
    <mergeCell ref="E20:F20"/>
    <mergeCell ref="A21:G21"/>
    <mergeCell ref="A22:B22"/>
    <mergeCell ref="C22:F22"/>
    <mergeCell ref="CN22:CT22"/>
    <mergeCell ref="CU22:DA22"/>
    <mergeCell ref="H22:N22"/>
    <mergeCell ref="O22:U22"/>
    <mergeCell ref="V22:AB22"/>
    <mergeCell ref="AC22:AI22"/>
    <mergeCell ref="ED22:EJ22"/>
    <mergeCell ref="EK22:EQ22"/>
    <mergeCell ref="DP22:DV22"/>
    <mergeCell ref="DW22:EC22"/>
    <mergeCell ref="AX22:BD22"/>
    <mergeCell ref="BE22:BK22"/>
    <mergeCell ref="BL22:BR22"/>
    <mergeCell ref="BS22:BY22"/>
    <mergeCell ref="BZ22:CF22"/>
    <mergeCell ref="CG22:CM22"/>
    <mergeCell ref="A24:G24"/>
    <mergeCell ref="IE22:IK22"/>
    <mergeCell ref="DB22:DH22"/>
    <mergeCell ref="DI22:DO22"/>
    <mergeCell ref="GO22:GU22"/>
    <mergeCell ref="GV22:HB22"/>
    <mergeCell ref="EY22:FE22"/>
    <mergeCell ref="FF22:FL22"/>
    <mergeCell ref="FM22:FS22"/>
    <mergeCell ref="FT22:FZ22"/>
    <mergeCell ref="IL22:IR22"/>
    <mergeCell ref="IS22:IV22"/>
    <mergeCell ref="A23:G23"/>
    <mergeCell ref="HC22:HI22"/>
    <mergeCell ref="HJ22:HP22"/>
    <mergeCell ref="HQ22:HW22"/>
    <mergeCell ref="HX22:ID22"/>
    <mergeCell ref="GA22:GG22"/>
    <mergeCell ref="ER22:EX22"/>
    <mergeCell ref="GH22:GN22"/>
  </mergeCells>
  <printOptions horizontalCentered="1" verticalCentered="1"/>
  <pageMargins left="0.2361111111111111" right="0.2361111111111111" top="0.5902777777777778" bottom="0.6694444444444444"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Y2"/>
  <sheetViews>
    <sheetView showGridLines="0" zoomScalePageLayoutView="0" workbookViewId="0" topLeftCell="A1">
      <selection activeCell="A2" sqref="A2"/>
    </sheetView>
  </sheetViews>
  <sheetFormatPr defaultColWidth="11.00390625" defaultRowHeight="12"/>
  <sheetData>
    <row r="1" spans="1:207" ht="48">
      <c r="A1" s="9" t="s">
        <v>806</v>
      </c>
      <c r="B1" s="9" t="s">
        <v>178</v>
      </c>
      <c r="C1" s="9" t="s">
        <v>64</v>
      </c>
      <c r="D1" s="9" t="s">
        <v>65</v>
      </c>
      <c r="E1" s="9" t="s">
        <v>66</v>
      </c>
      <c r="F1" s="9" t="s">
        <v>67</v>
      </c>
      <c r="G1" s="9" t="s">
        <v>68</v>
      </c>
      <c r="H1" s="9" t="s">
        <v>69</v>
      </c>
      <c r="I1" s="9" t="s">
        <v>70</v>
      </c>
      <c r="J1" s="9" t="s">
        <v>71</v>
      </c>
      <c r="K1" s="9" t="s">
        <v>72</v>
      </c>
      <c r="L1" s="9" t="s">
        <v>73</v>
      </c>
      <c r="M1" s="9" t="s">
        <v>74</v>
      </c>
      <c r="N1" s="9" t="s">
        <v>95</v>
      </c>
      <c r="O1" s="9" t="s">
        <v>96</v>
      </c>
      <c r="P1" s="9" t="s">
        <v>97</v>
      </c>
      <c r="Q1" s="9" t="s">
        <v>936</v>
      </c>
      <c r="R1" s="9" t="s">
        <v>937</v>
      </c>
      <c r="S1" s="9" t="s">
        <v>938</v>
      </c>
      <c r="T1" s="9" t="s">
        <v>939</v>
      </c>
      <c r="U1" s="9" t="s">
        <v>940</v>
      </c>
      <c r="V1" s="9" t="s">
        <v>4</v>
      </c>
      <c r="W1" s="9" t="s">
        <v>5</v>
      </c>
      <c r="X1" s="9" t="s">
        <v>6</v>
      </c>
      <c r="Y1" s="9" t="s">
        <v>7</v>
      </c>
      <c r="Z1" s="9" t="s">
        <v>8</v>
      </c>
      <c r="AA1" s="9" t="s">
        <v>9</v>
      </c>
      <c r="AB1" s="9" t="s">
        <v>107</v>
      </c>
      <c r="AC1" s="9" t="s">
        <v>108</v>
      </c>
      <c r="AD1" s="9" t="s">
        <v>109</v>
      </c>
      <c r="AE1" s="9" t="s">
        <v>110</v>
      </c>
      <c r="AF1" s="9" t="s">
        <v>111</v>
      </c>
      <c r="AG1" s="9" t="s">
        <v>112</v>
      </c>
      <c r="AH1" s="9" t="s">
        <v>113</v>
      </c>
      <c r="AI1" s="9" t="s">
        <v>21</v>
      </c>
      <c r="AJ1" s="9" t="s">
        <v>99</v>
      </c>
      <c r="AK1" s="9" t="s">
        <v>100</v>
      </c>
      <c r="AL1" s="9" t="s">
        <v>101</v>
      </c>
      <c r="AM1" s="9" t="s">
        <v>102</v>
      </c>
      <c r="AN1" s="9" t="s">
        <v>103</v>
      </c>
      <c r="AO1" s="9" t="s">
        <v>104</v>
      </c>
      <c r="AP1" s="9" t="s">
        <v>105</v>
      </c>
      <c r="AQ1" s="9" t="s">
        <v>106</v>
      </c>
      <c r="AR1" s="9" t="s">
        <v>228</v>
      </c>
      <c r="AS1" s="9" t="s">
        <v>229</v>
      </c>
      <c r="AT1" s="9" t="s">
        <v>230</v>
      </c>
      <c r="AU1" s="9" t="s">
        <v>231</v>
      </c>
      <c r="AV1" s="9" t="s">
        <v>232</v>
      </c>
      <c r="AW1" s="9" t="s">
        <v>233</v>
      </c>
      <c r="AX1" s="9" t="s">
        <v>234</v>
      </c>
      <c r="AY1" s="9" t="s">
        <v>28</v>
      </c>
      <c r="AZ1" s="9" t="s">
        <v>29</v>
      </c>
      <c r="BA1" s="9" t="s">
        <v>30</v>
      </c>
      <c r="BB1" s="9" t="s">
        <v>31</v>
      </c>
      <c r="BC1" s="9" t="s">
        <v>32</v>
      </c>
      <c r="BD1" s="9" t="s">
        <v>33</v>
      </c>
      <c r="BE1" s="9" t="s">
        <v>34</v>
      </c>
      <c r="BF1" s="9" t="s">
        <v>44</v>
      </c>
      <c r="BG1" s="9" t="s">
        <v>45</v>
      </c>
      <c r="BH1" s="9" t="s">
        <v>46</v>
      </c>
      <c r="BI1" s="9" t="s">
        <v>47</v>
      </c>
      <c r="BJ1" s="9" t="s">
        <v>238</v>
      </c>
      <c r="BK1" s="9" t="s">
        <v>859</v>
      </c>
      <c r="BL1" s="9" t="s">
        <v>860</v>
      </c>
      <c r="BM1" s="9" t="s">
        <v>861</v>
      </c>
      <c r="BN1" s="9" t="s">
        <v>862</v>
      </c>
      <c r="BO1" s="9" t="s">
        <v>121</v>
      </c>
      <c r="BP1" s="9" t="s">
        <v>122</v>
      </c>
      <c r="BQ1" s="9" t="s">
        <v>123</v>
      </c>
      <c r="BR1" s="9" t="s">
        <v>124</v>
      </c>
      <c r="BS1" s="9" t="s">
        <v>125</v>
      </c>
      <c r="BT1" s="9" t="s">
        <v>126</v>
      </c>
      <c r="BU1" s="9" t="s">
        <v>127</v>
      </c>
      <c r="BV1" s="9" t="s">
        <v>128</v>
      </c>
      <c r="BW1" s="9" t="s">
        <v>129</v>
      </c>
      <c r="BX1" s="9" t="s">
        <v>35</v>
      </c>
      <c r="BY1" s="9" t="s">
        <v>36</v>
      </c>
      <c r="BZ1" s="9" t="s">
        <v>37</v>
      </c>
      <c r="CA1" s="9" t="s">
        <v>38</v>
      </c>
      <c r="CB1" s="9" t="s">
        <v>39</v>
      </c>
      <c r="CC1" s="9" t="s">
        <v>40</v>
      </c>
      <c r="CD1" s="9" t="s">
        <v>905</v>
      </c>
      <c r="CE1" s="9" t="s">
        <v>906</v>
      </c>
      <c r="CF1" s="9" t="s">
        <v>907</v>
      </c>
      <c r="CG1" s="9" t="s">
        <v>908</v>
      </c>
      <c r="CH1" s="9" t="s">
        <v>909</v>
      </c>
      <c r="CI1" s="9" t="s">
        <v>910</v>
      </c>
      <c r="CJ1" s="9" t="s">
        <v>142</v>
      </c>
      <c r="CK1" s="9" t="s">
        <v>143</v>
      </c>
      <c r="CL1" s="9" t="s">
        <v>55</v>
      </c>
      <c r="CM1" s="9" t="s">
        <v>56</v>
      </c>
      <c r="CN1" s="9" t="s">
        <v>57</v>
      </c>
      <c r="CO1" s="9" t="s">
        <v>58</v>
      </c>
      <c r="CP1" s="9" t="s">
        <v>59</v>
      </c>
      <c r="CQ1" s="9" t="s">
        <v>60</v>
      </c>
      <c r="CR1" s="9" t="s">
        <v>61</v>
      </c>
      <c r="CS1" s="9" t="s">
        <v>62</v>
      </c>
      <c r="CT1" s="9" t="s">
        <v>63</v>
      </c>
      <c r="CU1" s="9" t="s">
        <v>84</v>
      </c>
      <c r="CV1" s="9" t="s">
        <v>161</v>
      </c>
      <c r="CW1" s="9" t="s">
        <v>162</v>
      </c>
      <c r="CX1" s="9" t="s">
        <v>163</v>
      </c>
      <c r="CY1" s="9" t="s">
        <v>164</v>
      </c>
      <c r="CZ1" s="9" t="s">
        <v>165</v>
      </c>
      <c r="DA1" s="9" t="s">
        <v>289</v>
      </c>
      <c r="DB1" s="9" t="s">
        <v>290</v>
      </c>
      <c r="DC1" s="9" t="s">
        <v>291</v>
      </c>
      <c r="DD1" s="9" t="s">
        <v>292</v>
      </c>
      <c r="DE1" s="9" t="s">
        <v>293</v>
      </c>
      <c r="DF1" s="9" t="s">
        <v>294</v>
      </c>
      <c r="DG1" s="9" t="s">
        <v>295</v>
      </c>
      <c r="DH1" s="9" t="s">
        <v>296</v>
      </c>
      <c r="DI1" s="9" t="s">
        <v>168</v>
      </c>
      <c r="DJ1" s="9" t="s">
        <v>169</v>
      </c>
      <c r="DK1" s="9" t="s">
        <v>170</v>
      </c>
      <c r="DL1" s="9" t="s">
        <v>171</v>
      </c>
      <c r="DM1" s="9" t="s">
        <v>172</v>
      </c>
      <c r="DN1" s="9" t="s">
        <v>173</v>
      </c>
      <c r="DO1" s="9" t="s">
        <v>174</v>
      </c>
      <c r="DP1" s="9" t="s">
        <v>297</v>
      </c>
      <c r="DQ1" s="9" t="s">
        <v>298</v>
      </c>
      <c r="DR1" s="9" t="s">
        <v>299</v>
      </c>
      <c r="DS1" s="9" t="s">
        <v>300</v>
      </c>
      <c r="DT1" s="9" t="s">
        <v>301</v>
      </c>
      <c r="DU1" s="9" t="s">
        <v>842</v>
      </c>
      <c r="DV1" s="9" t="s">
        <v>175</v>
      </c>
      <c r="DW1" s="9" t="s">
        <v>176</v>
      </c>
      <c r="DX1" s="9" t="s">
        <v>177</v>
      </c>
      <c r="DY1" s="9" t="s">
        <v>185</v>
      </c>
      <c r="DZ1" s="9" t="s">
        <v>186</v>
      </c>
      <c r="EA1" s="9" t="s">
        <v>187</v>
      </c>
      <c r="EB1" s="9" t="s">
        <v>188</v>
      </c>
      <c r="EC1" s="9" t="s">
        <v>189</v>
      </c>
      <c r="ED1" s="9" t="s">
        <v>190</v>
      </c>
      <c r="EE1" s="9" t="s">
        <v>191</v>
      </c>
      <c r="EF1" s="9" t="s">
        <v>192</v>
      </c>
      <c r="EG1" s="9" t="s">
        <v>75</v>
      </c>
      <c r="EH1" s="9" t="s">
        <v>76</v>
      </c>
      <c r="EI1" s="9" t="s">
        <v>77</v>
      </c>
      <c r="EJ1" s="9" t="s">
        <v>78</v>
      </c>
      <c r="EK1" s="9" t="s">
        <v>79</v>
      </c>
      <c r="EL1" s="9" t="s">
        <v>80</v>
      </c>
      <c r="EM1" s="9" t="s">
        <v>81</v>
      </c>
      <c r="EN1" s="9" t="s">
        <v>82</v>
      </c>
      <c r="EO1" s="9" t="s">
        <v>83</v>
      </c>
      <c r="EP1" s="9" t="s">
        <v>204</v>
      </c>
      <c r="EQ1" s="9" t="s">
        <v>0</v>
      </c>
      <c r="ER1" s="9" t="s">
        <v>1</v>
      </c>
      <c r="ES1" s="9" t="s">
        <v>2</v>
      </c>
      <c r="ET1" s="9" t="s">
        <v>3</v>
      </c>
      <c r="EU1" s="9" t="s">
        <v>11</v>
      </c>
      <c r="EV1" s="9" t="s">
        <v>12</v>
      </c>
      <c r="EW1" s="9" t="s">
        <v>13</v>
      </c>
      <c r="EX1" s="9" t="s">
        <v>14</v>
      </c>
      <c r="EY1" s="9" t="s">
        <v>15</v>
      </c>
      <c r="EZ1" s="9" t="s">
        <v>16</v>
      </c>
      <c r="FA1" s="9" t="s">
        <v>17</v>
      </c>
      <c r="FB1" s="9" t="s">
        <v>18</v>
      </c>
      <c r="FC1" s="9" t="s">
        <v>19</v>
      </c>
      <c r="FD1" s="9" t="s">
        <v>20</v>
      </c>
      <c r="FE1" s="9" t="s">
        <v>359</v>
      </c>
      <c r="FF1" s="9" t="s">
        <v>360</v>
      </c>
      <c r="FG1" s="9" t="s">
        <v>361</v>
      </c>
      <c r="FH1" s="9" t="s">
        <v>362</v>
      </c>
      <c r="FI1" s="9" t="s">
        <v>363</v>
      </c>
      <c r="FJ1" s="9" t="s">
        <v>364</v>
      </c>
      <c r="FK1" s="9" t="s">
        <v>242</v>
      </c>
      <c r="FL1" s="9" t="s">
        <v>367</v>
      </c>
      <c r="FM1" s="9" t="s">
        <v>368</v>
      </c>
      <c r="FN1" s="9" t="s">
        <v>369</v>
      </c>
      <c r="FO1" s="9" t="s">
        <v>370</v>
      </c>
      <c r="FP1" s="9" t="s">
        <v>235</v>
      </c>
      <c r="FQ1" s="9" t="s">
        <v>236</v>
      </c>
      <c r="FR1" s="9" t="s">
        <v>237</v>
      </c>
      <c r="FS1" s="9" t="s">
        <v>243</v>
      </c>
      <c r="FT1" s="9" t="s">
        <v>244</v>
      </c>
      <c r="FU1" s="9" t="s">
        <v>245</v>
      </c>
      <c r="FV1" s="9" t="s">
        <v>246</v>
      </c>
      <c r="FW1" s="9" t="s">
        <v>247</v>
      </c>
      <c r="FX1" s="9" t="s">
        <v>248</v>
      </c>
      <c r="FY1" s="9" t="s">
        <v>249</v>
      </c>
      <c r="FZ1" s="9" t="s">
        <v>239</v>
      </c>
      <c r="GA1" s="9" t="s">
        <v>240</v>
      </c>
      <c r="GB1" s="9" t="s">
        <v>241</v>
      </c>
      <c r="GC1" s="9" t="s">
        <v>119</v>
      </c>
      <c r="GD1" s="9" t="s">
        <v>120</v>
      </c>
      <c r="GE1" s="9" t="s">
        <v>258</v>
      </c>
      <c r="GF1" s="9" t="s">
        <v>130</v>
      </c>
      <c r="GG1" s="9" t="s">
        <v>131</v>
      </c>
      <c r="GH1" s="9" t="s">
        <v>132</v>
      </c>
      <c r="GI1" s="9" t="s">
        <v>133</v>
      </c>
      <c r="GJ1" s="9" t="s">
        <v>134</v>
      </c>
      <c r="GK1" s="9" t="s">
        <v>135</v>
      </c>
      <c r="GL1" s="9" t="s">
        <v>136</v>
      </c>
      <c r="GM1" s="9" t="s">
        <v>137</v>
      </c>
      <c r="GN1" s="9" t="s">
        <v>138</v>
      </c>
      <c r="GO1" s="9" t="s">
        <v>139</v>
      </c>
      <c r="GP1" s="9" t="s">
        <v>140</v>
      </c>
      <c r="GQ1" s="9" t="s">
        <v>263</v>
      </c>
      <c r="GR1" s="9" t="s">
        <v>264</v>
      </c>
      <c r="GS1" s="9" t="s">
        <v>265</v>
      </c>
      <c r="GT1" s="9" t="s">
        <v>266</v>
      </c>
      <c r="GU1" s="9" t="s">
        <v>267</v>
      </c>
      <c r="GV1" s="9" t="s">
        <v>144</v>
      </c>
      <c r="GW1" s="9" t="s">
        <v>145</v>
      </c>
      <c r="GX1" s="9" t="s">
        <v>146</v>
      </c>
      <c r="GY1" s="9" t="s">
        <v>147</v>
      </c>
    </row>
    <row r="2" spans="1:207" ht="12">
      <c r="A2" t="e">
        <f>IF('Fiche F1'!#REF!="","",'Fiche F1'!#REF!)</f>
        <v>#REF!</v>
      </c>
      <c r="B2" t="str">
        <f>IF('Fiche F1'!F15="","",'Fiche F1'!F15)</f>
        <v>sante.capelette@gmail.com</v>
      </c>
      <c r="C2" t="str">
        <f>IF('Fiche F1'!C13="","",'Fiche F1'!C13)</f>
        <v>SEBBAG</v>
      </c>
      <c r="D2" t="str">
        <f>IF('Fiche F1'!F13="","",'Fiche F1'!F13)</f>
        <v>CYNTHIA</v>
      </c>
      <c r="E2" t="str">
        <f>IF('Fiche F1'!C15="","",'Fiche F1'!C15)</f>
        <v>04 91 79 66 01</v>
      </c>
      <c r="F2" s="10" t="e">
        <f>IF('Fiche F1'!#REF!="","",'Fiche F1'!#REF!)</f>
        <v>#REF!</v>
      </c>
      <c r="G2" t="e">
        <f>IF('Fiche F1'!#REF!="","",'Fiche F1'!#REF!)</f>
        <v>#REF!</v>
      </c>
      <c r="H2" t="e">
        <f>IF('Fiche F1'!#REF!="","",'Fiche F1'!#REF!)</f>
        <v>#REF!</v>
      </c>
      <c r="I2" t="e">
        <f>IF('Fiche F1'!#REF!="","",'Fiche F1'!#REF!)</f>
        <v>#REF!</v>
      </c>
      <c r="J2" t="e">
        <f>IF('Fiche F1'!#REF!="","",'Fiche F1'!#REF!)</f>
        <v>#REF!</v>
      </c>
      <c r="K2" t="e">
        <f>IF('Fiche F1'!#REF!="","",'Fiche F1'!#REF!)</f>
        <v>#REF!</v>
      </c>
      <c r="L2" t="e">
        <f>IF('Fiche F1'!#REF!="","",'Fiche F1'!#REF!)</f>
        <v>#REF!</v>
      </c>
      <c r="M2" t="e">
        <f>IF('Fiche F1'!#REF!="","",'Fiche F1'!#REF!)</f>
        <v>#REF!</v>
      </c>
      <c r="N2" t="e">
        <f>IF('Fiche F1'!#REF!="","",'Fiche F1'!#REF!)</f>
        <v>#REF!</v>
      </c>
      <c r="O2" t="e">
        <f>IF('Fiche F1'!#REF!="","",'Fiche F1'!#REF!)</f>
        <v>#REF!</v>
      </c>
      <c r="P2" t="e">
        <f>IF('Fiche F1'!#REF!="","",'Fiche F1'!#REF!)</f>
        <v>#REF!</v>
      </c>
      <c r="Q2" t="e">
        <f>IF('Fiche F1'!#REF!="","",'Fiche F1'!#REF!)</f>
        <v>#REF!</v>
      </c>
      <c r="R2" t="e">
        <f>IF('Fiche F1'!#REF!="","",'Fiche F1'!#REF!)</f>
        <v>#REF!</v>
      </c>
      <c r="S2" t="e">
        <f>IF('Fiche F1'!#REF!="","",'Fiche F1'!#REF!)</f>
        <v>#REF!</v>
      </c>
      <c r="T2" t="e">
        <f>IF('Fiche F1'!#REF!="","",'Fiche F1'!#REF!)</f>
        <v>#REF!</v>
      </c>
      <c r="U2" t="e">
        <f>IF('Fiche F1'!#REF!="","",'Fiche F1'!#REF!)</f>
        <v>#REF!</v>
      </c>
      <c r="V2" t="e">
        <f>IF('Fiche F1'!#REF!="","",'Fiche F1'!#REF!)</f>
        <v>#REF!</v>
      </c>
      <c r="W2" t="e">
        <f>IF('Fiche F1'!#REF!="","",'Fiche F1'!#REF!)</f>
        <v>#REF!</v>
      </c>
      <c r="X2" t="e">
        <f>IF('Fiche F1'!#REF!="","",'Fiche F1'!#REF!)</f>
        <v>#REF!</v>
      </c>
      <c r="Y2" t="e">
        <f>IF('Fiche F1'!#REF!="","",'Fiche F1'!#REF!)</f>
        <v>#REF!</v>
      </c>
      <c r="Z2" t="e">
        <f>IF('Fiche F1'!#REF!="","",'Fiche F1'!#REF!)</f>
        <v>#REF!</v>
      </c>
      <c r="AA2" s="11"/>
      <c r="AB2" s="11"/>
      <c r="AC2" t="e">
        <f>IF('Fiche F1'!#REF!="","",'Fiche F1'!#REF!)</f>
        <v>#REF!</v>
      </c>
      <c r="AD2" t="e">
        <f>IF('Fiche F1'!#REF!="","",'Fiche F1'!#REF!)</f>
        <v>#REF!</v>
      </c>
      <c r="AE2" t="e">
        <f>IF('Fiche F1'!#REF!="","",'Fiche F1'!#REF!)</f>
        <v>#REF!</v>
      </c>
      <c r="AF2" t="e">
        <f>IF('Fiche F1'!#REF!="","",'Fiche F1'!#REF!)</f>
        <v>#REF!</v>
      </c>
      <c r="AG2" t="e">
        <f>IF('Fiche F1'!#REF!="","",'Fiche F1'!#REF!)</f>
        <v>#REF!</v>
      </c>
      <c r="AH2" t="e">
        <f>IF('Fiche F1'!#REF!="","",'Fiche F1'!#REF!)</f>
        <v>#REF!</v>
      </c>
      <c r="AI2" t="e">
        <f>IF('Fiche F1'!#REF!="","",'Fiche F1'!#REF!)</f>
        <v>#REF!</v>
      </c>
      <c r="AJ2" t="e">
        <f>IF('Fiche F1'!#REF!="","",'Fiche F1'!#REF!)</f>
        <v>#REF!</v>
      </c>
      <c r="AK2" t="str">
        <f>IF('Fiche F1'!B30="","",'Fiche F1'!B30)</f>
        <v>très positif, l'Etat est venu en complément pour passer d'un mi-temps à un temps plein.  Expérimentation réussie !</v>
      </c>
      <c r="AL2" t="e">
        <f>IF('Fiche F1'!#REF!="","",'Fiche F1'!#REF!)</f>
        <v>#REF!</v>
      </c>
      <c r="AM2" t="e">
        <f>IF('Fiche F1'!#REF!="","",'Fiche F1'!#REF!)</f>
        <v>#REF!</v>
      </c>
      <c r="AN2" t="e">
        <f>IF('Fiche F1'!#REF!="","",'Fiche F1'!#REF!)</f>
        <v>#REF!</v>
      </c>
      <c r="AO2" t="e">
        <f>IF('Fiche F1'!#REF!="","",'Fiche F1'!#REF!)</f>
        <v>#REF!</v>
      </c>
      <c r="AP2" s="11"/>
      <c r="AQ2" s="11"/>
      <c r="AR2" s="11"/>
      <c r="AS2" t="e">
        <f>IF('Fiche F1'!#REF!="","",'Fiche F1'!#REF!)</f>
        <v>#REF!</v>
      </c>
      <c r="AT2" t="e">
        <f>IF('Fiche F1'!#REF!="","",'Fiche F1'!#REF!)</f>
        <v>#REF!</v>
      </c>
      <c r="AU2" t="e">
        <f>IF('Fiche F1'!#REF!="","",'Fiche F1'!#REF!)</f>
        <v>#REF!</v>
      </c>
      <c r="AV2" t="e">
        <f>IF('Fiche F1'!#REF!="","",'Fiche F1'!#REF!)</f>
        <v>#REF!</v>
      </c>
      <c r="AW2" t="e">
        <f>IF('Fiche F1'!#REF!="","",'Fiche F1'!#REF!)</f>
        <v>#REF!</v>
      </c>
      <c r="AX2" t="e">
        <f>IF('Fiche F1'!#REF!="","",'Fiche F1'!#REF!)</f>
        <v>#REF!</v>
      </c>
      <c r="AY2" t="e">
        <f>IF('Fiche F1'!#REF!="","",'Fiche F1'!#REF!)</f>
        <v>#REF!</v>
      </c>
      <c r="AZ2" t="e">
        <f>IF('Fiche F1'!#REF!="","",'Fiche F1'!#REF!)</f>
        <v>#REF!</v>
      </c>
      <c r="BA2" t="e">
        <f>IF('Fiche F1'!#REF!="","",'Fiche F1'!#REF!)</f>
        <v>#REF!</v>
      </c>
      <c r="BB2" t="e">
        <f>IF('Fiche F1'!#REF!="","",'Fiche F1'!#REF!)</f>
        <v>#REF!</v>
      </c>
      <c r="BC2" s="11"/>
      <c r="BD2" s="11"/>
      <c r="BE2" s="11"/>
      <c r="BF2" s="11"/>
      <c r="BG2" t="str">
        <f>IF(Accueil!B13="","",Accueil!B13)</f>
        <v>CENTRE SOCIAL DE LA CAPELETTE</v>
      </c>
      <c r="BH2" t="str">
        <f>IF('Fiche F1'!B27="","",'Fiche F1'!B27)</f>
        <v>Santé : Améliorer l'état de santé des personnes en situation de précarité et réduire les inégalités en matière d'accès aux soins
Favoriser les approches multipartenariales entre les professionnels sanitaires, sociaux, éducatifs et judiciaires sur le thème de la "santé mentale, souffrance psychique et précarité"
Soutien à la fonction parentale : créer  et renforcer le lien entre les parents et les professionnels de l'éducation, organiser des temps d'échange entre parents sur l'exercice de l'autorité parentale, sur le suivi des activités scolaires et extra-scolaires</v>
      </c>
      <c r="BI2" s="2" t="str">
        <f>IF('Fiche F1'!B33="","",'Fiche F1'!B33)</f>
        <v>pérennisation du poste de psychologue à temps plein</v>
      </c>
      <c r="BJ2" s="11"/>
      <c r="BK2" s="11"/>
      <c r="BL2" s="11"/>
      <c r="BM2" s="11"/>
      <c r="BN2" s="4">
        <f>IF('Fiche F1'!H21="","",'Fiche F1'!H21)</f>
        <v>40542</v>
      </c>
      <c r="BO2" s="4">
        <f>IF('Fiche F1'!G21="","",'Fiche F1'!G21)</f>
        <v>40542</v>
      </c>
      <c r="BP2" s="10">
        <f>IF('Fiche F1'!E21="","",'Fiche F1'!E21)</f>
        <v>40178</v>
      </c>
      <c r="BQ2" s="12">
        <f>IF('Fiche F1'!J21="","",'Fiche F1'!J21)</f>
      </c>
      <c r="BR2" s="12">
        <f>IF('Fiche F1'!I21="","",'Fiche F1'!I21)</f>
      </c>
      <c r="BS2">
        <f>IF('Fiche F 2'!$J9="","",'Fiche F 2'!$J9)</f>
        <v>360</v>
      </c>
      <c r="BT2">
        <f>IF('Fiche F 2'!$I9="","",'Fiche F 2'!$I9)</f>
        <v>426</v>
      </c>
      <c r="BU2">
        <f>IF('Fiche F 2'!$J10="","",'Fiche F 2'!$J10)</f>
        <v>2</v>
      </c>
      <c r="BV2">
        <f>IF('Fiche F 2'!$I10="","",'Fiche F 2'!$I10)</f>
        <v>2</v>
      </c>
      <c r="BW2">
        <f>IF('Fiche F 2'!$J11="","",'Fiche F 2'!$J11)</f>
        <v>24</v>
      </c>
      <c r="BX2">
        <f>IF('Fiche F 2'!$I11="","",'Fiche F 2'!$I11)</f>
        <v>27</v>
      </c>
      <c r="BY2">
        <f>IF('Fiche F 2'!$J12="","",'Fiche F 2'!$J12)</f>
        <v>2</v>
      </c>
      <c r="BZ2">
        <f>IF('Fiche F 2'!$I12="","",'Fiche F 2'!$I12)</f>
        <v>0</v>
      </c>
      <c r="CA2">
        <f>IF('Fiche F 2'!$J13="","",'Fiche F 2'!$J13)</f>
        <v>6</v>
      </c>
      <c r="CB2">
        <f>IF('Fiche F 2'!$I13="","",'Fiche F 2'!$I13)</f>
        <v>4</v>
      </c>
      <c r="CC2" t="str">
        <f>IF('Fiche F 2'!$D9="","",'Fiche F 2'!$D9)</f>
        <v>Permanences Point Ecoute</v>
      </c>
      <c r="CD2" t="str">
        <f>IF('Fiche F 2'!$D10="","",'Fiche F 2'!$D10)</f>
        <v>Projet parentalité : parents enseignants ado</v>
      </c>
      <c r="CE2" t="str">
        <f>IF('Fiche F 2'!$D11="","",'Fiche F 2'!$D11)</f>
        <v>"Des mots sur des maux"</v>
      </c>
      <c r="CF2" t="str">
        <f>IF('Fiche F 2'!$D12="","",'Fiche F 2'!$D12)</f>
        <v>Collectif santé</v>
      </c>
      <c r="CG2" t="str">
        <f>IF('Fiche F 2'!$D13="","",'Fiche F 2'!$D13)</f>
        <v>Réseau Vallée de l'Huveaune</v>
      </c>
      <c r="CH2" s="13">
        <f>IF('Fiche F 2'!J18="","",'Fiche F 2'!J18)</f>
        <v>200</v>
      </c>
      <c r="CI2" s="13">
        <f>IF('Fiche F 2'!I18="","",'Fiche F 2'!I18)</f>
        <v>199</v>
      </c>
      <c r="CJ2" s="13">
        <f>IF('Fiche F 2'!G24="","",'Fiche F 2'!G24)</f>
        <v>120</v>
      </c>
      <c r="CK2" s="13">
        <f>IF('Fiche F 2'!F24="","",'Fiche F 2'!F24)</f>
        <v>133</v>
      </c>
      <c r="CL2" s="13">
        <f>IF('Fiche F 2'!D24="","",'Fiche F 2'!D24)</f>
        <v>80</v>
      </c>
      <c r="CM2" s="13">
        <f>IF('Fiche F 2'!C24="","",'Fiche F 2'!C24)</f>
        <v>66</v>
      </c>
      <c r="CN2" s="13">
        <f>IF('Fiche F 2'!$D30="","",'Fiche F 2'!$D30)</f>
        <v>15</v>
      </c>
      <c r="CO2" s="13">
        <f>IF('Fiche F 2'!C30="","",'Fiche F 2'!C30)</f>
        <v>39</v>
      </c>
      <c r="CP2" s="13">
        <f>IF('Fiche F 2'!G30="","",'Fiche F 2'!G30)</f>
        <v>10</v>
      </c>
      <c r="CQ2" s="13">
        <f>IF('Fiche F 2'!F30="","",'Fiche F 2'!F30)</f>
        <v>4</v>
      </c>
      <c r="CR2" s="13">
        <f>IF('Fiche F 2'!J30="","",'Fiche F 2'!J30)</f>
        <v>15</v>
      </c>
      <c r="CS2" s="13" t="str">
        <f>IF('Fiche F 2'!I30="","",'Fiche F 2'!I30)</f>
        <v>nsp</v>
      </c>
      <c r="CT2" s="13">
        <f>IF('Fiche F 2'!D32="","",'Fiche F 2'!D32)</f>
        <v>15</v>
      </c>
      <c r="CU2" s="13" t="str">
        <f>IF('Fiche F 2'!C32="","",'Fiche F 2'!C32)</f>
        <v>nsp</v>
      </c>
      <c r="CV2" s="13">
        <f>IF('Fiche F 2'!G32="","",'Fiche F 2'!G32)</f>
        <v>123</v>
      </c>
      <c r="CW2" s="13">
        <f>IF('Fiche F 2'!F32="","",'Fiche F 2'!F32)</f>
        <v>129</v>
      </c>
      <c r="CX2" s="13">
        <f>IF('Fiche F 2'!G28="","",'Fiche F 2'!G28)</f>
        <v>6</v>
      </c>
      <c r="CY2" s="13">
        <f>IF('Fiche F 2'!F28="","",'Fiche F 2'!F28)</f>
        <v>2</v>
      </c>
      <c r="CZ2" s="13">
        <f>IF('Fiche F 2'!J28="","",'Fiche F 2'!J28)</f>
        <v>10</v>
      </c>
      <c r="DA2" s="13">
        <f>IF('Fiche F 2'!I28="","",'Fiche F 2'!I28)</f>
        <v>20</v>
      </c>
      <c r="DB2" s="13">
        <f>IF('Fiche F 2'!D28="","",'Fiche F 2'!D28)</f>
        <v>6</v>
      </c>
      <c r="DC2" s="13">
        <f>IF('Fiche F 2'!C28="","",'Fiche F 2'!C28)</f>
        <v>5</v>
      </c>
      <c r="DD2" s="13">
        <f>IF('Fiche F 2'!J32="","",'Fiche F 2'!J32)</f>
      </c>
      <c r="DE2" s="13">
        <f>IF('Fiche F 2'!I32="","",'Fiche F 2'!I32)</f>
      </c>
      <c r="DF2" s="13">
        <f>IF('Fiche F 2'!J20="","",'Fiche F 2'!J20)</f>
        <v>200</v>
      </c>
      <c r="DG2" s="13">
        <f>IF('Fiche F 2'!I20="","",'Fiche F 2'!I20)</f>
        <v>199</v>
      </c>
      <c r="DH2" s="13">
        <f>IF('Fiche F 2'!J39="","",'Fiche F 2'!J39)</f>
      </c>
      <c r="DI2" s="13">
        <f>IF('Fiche F 2'!I39="","",'Fiche F 2'!I39)</f>
      </c>
      <c r="DJ2" s="13">
        <f>IF('Fiche F 2'!G39="","",'Fiche F 2'!G39)</f>
      </c>
      <c r="DK2" s="13">
        <f>IF('Fiche F 2'!F39="","",'Fiche F 2'!F39)</f>
      </c>
      <c r="DL2" s="13">
        <f>IF('Fiche F 2'!D39="","",'Fiche F 2'!D39)</f>
      </c>
      <c r="DM2" s="13">
        <f>IF('Fiche F 2'!C39="","",'Fiche F 2'!C39)</f>
      </c>
      <c r="DN2" s="13">
        <f>IF('Fiche F 2'!J37="","",'Fiche F 2'!J37)</f>
      </c>
      <c r="DO2" s="13">
        <f>IF('Fiche F 2'!I37="","",'Fiche F 2'!I37)</f>
      </c>
      <c r="DP2" s="13">
        <f>IF('Fiche F 2'!G37="","",'Fiche F 2'!G37)</f>
      </c>
      <c r="DQ2" s="13">
        <f>IF('Fiche F 2'!F37="","",'Fiche F 2'!F37)</f>
      </c>
      <c r="DR2" s="13">
        <f>IF('Fiche F 2'!D37="","",'Fiche F 2'!D37)</f>
      </c>
      <c r="DS2" s="13">
        <f>IF('Fiche F 2'!C37="","",'Fiche F 2'!C37)</f>
      </c>
      <c r="DT2" s="13">
        <f>IF('Fiche F 2'!J44="","",'Fiche F 2'!J44)</f>
      </c>
      <c r="DU2" s="13">
        <f>IF('Fiche F 2'!I44="","",'Fiche F 2'!I44)</f>
      </c>
      <c r="DV2" s="13">
        <f>IF('Fiche F 2'!D44="","",'Fiche F 2'!D44)</f>
      </c>
      <c r="DW2" s="13">
        <f>IF('Fiche F 2'!C44="","",'Fiche F 2'!C44)</f>
      </c>
      <c r="DX2" s="13">
        <f>IF('Fiche F 2'!G44="","",'Fiche F 2'!G44)</f>
      </c>
      <c r="DY2" s="13">
        <f>IF('Fiche F 2'!F44="","",'Fiche F 2'!F44)</f>
      </c>
      <c r="DZ2" s="13">
        <f>IF('Fiche F 2'!J50="","",'Fiche F 2'!J50)</f>
      </c>
      <c r="EA2" s="13">
        <f>IF('Fiche F 2'!I50="","",'Fiche F 2'!I50)</f>
      </c>
      <c r="EB2" s="13">
        <f>IF('Fiche F 2'!G50="","",'Fiche F 2'!G50)</f>
      </c>
      <c r="EC2" s="13">
        <f>IF('Fiche F 2'!F50="","",'Fiche F 2'!F50)</f>
      </c>
      <c r="ED2" s="13">
        <f>IF('Fiche F 2'!D50="","",'Fiche F 2'!D50)</f>
      </c>
      <c r="EE2" s="13">
        <f>IF('Fiche F 2'!C50="","",'Fiche F 2'!C50)</f>
      </c>
      <c r="EF2" s="13">
        <f>IF('Fiche F 2'!J48="","",'Fiche F 2'!J48)</f>
      </c>
      <c r="EG2" s="13">
        <f>IF('Fiche F 2'!I48="","",'Fiche F 2'!I48)</f>
      </c>
      <c r="EH2" s="13">
        <f>IF('Fiche F 2'!G48="","",'Fiche F 2'!G48)</f>
      </c>
      <c r="EI2" s="13">
        <f>IF('Fiche F 2'!F48="","",'Fiche F 2'!F48)</f>
      </c>
      <c r="EJ2" s="13">
        <f>IF('Fiche F 2'!D48="","",'Fiche F 2'!D48)</f>
      </c>
      <c r="EK2" s="13">
        <f>IF('Fiche F 2'!C48="","",'Fiche F 2'!C48)</f>
      </c>
      <c r="EL2" s="14"/>
      <c r="EM2" s="11"/>
      <c r="EN2" s="10">
        <f>IF('Fiche F1'!F21="","",'Fiche F1'!F21)</f>
        <v>40178</v>
      </c>
      <c r="EO2" s="10">
        <f>IF('Fiche F1'!E21="","",'Fiche F1'!E21)</f>
        <v>40178</v>
      </c>
      <c r="EP2" t="str">
        <f>IF('Fiche F1'!C38="","",'Fiche F1'!C38)</f>
        <v>Romain Rolland</v>
      </c>
      <c r="EQ2" t="str">
        <f>IF('Fiche F1'!C39="","",'Fiche F1'!C39)</f>
        <v>Mpt Pauline</v>
      </c>
      <c r="ER2" t="str">
        <f>IF('Fiche F1'!C40="","",'Fiche F1'!C40)</f>
        <v>AMPTA</v>
      </c>
      <c r="ES2">
        <f>IF('Fiche F1'!H38="","",'Fiche F1'!H38)</f>
      </c>
      <c r="ET2" s="15">
        <f>IF('Fiche F1'!G38="","",'Fiche F1'!G38)</f>
      </c>
      <c r="EU2">
        <f>IF('Fiche F1'!H39="","",'Fiche F1'!H39)</f>
      </c>
      <c r="EV2">
        <f>IF('Fiche F1'!G39="","",'Fiche F1'!G39)</f>
      </c>
      <c r="EW2">
        <f>IF('Fiche F1'!H40="","",'Fiche F1'!H40)</f>
      </c>
      <c r="EX2">
        <f>IF('Fiche F1'!G40="","",'Fiche F1'!G40)</f>
      </c>
      <c r="EY2">
        <f>IF('Fiche F1'!H40="","",'Fiche F1'!H40)</f>
      </c>
      <c r="EZ2">
        <f>IF('Fiche F1'!H41="","",'Fiche F1'!H41)</f>
      </c>
      <c r="FA2">
        <f>IF('Fiche F1'!H42="","",'Fiche F1'!H42)</f>
      </c>
      <c r="FB2">
        <f>IF('Fiche F1'!H42="","",'Fiche F1'!H42)</f>
      </c>
      <c r="FC2">
        <f>IF('Fiche F1'!H43="","",'Fiche F1'!H43)</f>
      </c>
      <c r="FD2">
        <f>IF('Fiche F1'!G43="","",'Fiche F1'!G43)</f>
      </c>
      <c r="FE2">
        <f>IF('Fiche F1'!F38="","",'Fiche F1'!F38)</f>
      </c>
      <c r="FF2">
        <f>IF('Fiche F1'!E38="","",'Fiche F1'!E38)</f>
      </c>
      <c r="FG2">
        <f>IF('Fiche F1'!F39="","",'Fiche F1'!F39)</f>
      </c>
      <c r="FH2">
        <f>IF('Fiche F1'!E39="","",'Fiche F1'!E39)</f>
      </c>
      <c r="FI2" s="15">
        <f>IF('Fiche F1'!F40="","",'Fiche F1'!F40)</f>
      </c>
      <c r="FJ2">
        <f>IF('Fiche F1'!E40="","",'Fiche F1'!E40)</f>
      </c>
      <c r="FK2">
        <f>IF('Fiche F1'!F41="","",'Fiche F1'!F41)</f>
      </c>
      <c r="FL2">
        <f>IF('Fiche F1'!G41="","",'Fiche F1'!G41)</f>
      </c>
      <c r="FM2">
        <f>IF('Fiche F1'!F42="","",'Fiche F1'!F42)</f>
      </c>
      <c r="FN2">
        <f>IF('Fiche F1'!E42="","",'Fiche F1'!E42)</f>
      </c>
      <c r="FO2" t="str">
        <f>IF('Fiche F1'!F43="","",'Fiche F1'!F43)</f>
        <v>x</v>
      </c>
      <c r="FP2" t="str">
        <f>IF('Fiche F1'!E43="","",'Fiche F1'!E43)</f>
        <v>x</v>
      </c>
      <c r="FQ2" t="str">
        <f>IF('Fiche F1'!C41="","",'Fiche F1'!C41)</f>
        <v>CRAM CMPP HP SM</v>
      </c>
      <c r="FR2" t="str">
        <f>IF('Fiche F1'!C42="","",'Fiche F1'!C42)</f>
        <v>MDS CAF</v>
      </c>
      <c r="FS2" t="str">
        <f>IF('Fiche F1'!C43="","",'Fiche F1'!C43)</f>
        <v>Collèges Lycées</v>
      </c>
      <c r="FT2" t="str">
        <f>IF('Fiche F1'!J38="","",'Fiche F1'!J38)</f>
        <v>x</v>
      </c>
      <c r="FU2" t="str">
        <f>IF('Fiche F1'!I38="","",'Fiche F1'!I38)</f>
        <v>x</v>
      </c>
      <c r="FV2" t="str">
        <f>IF('Fiche F1'!J39="","",'Fiche F1'!J39)</f>
        <v>x</v>
      </c>
      <c r="FW2">
        <f>IF('Fiche F1'!I39="","",'Fiche F1'!I39)</f>
      </c>
      <c r="FX2" t="str">
        <f>IF('Fiche F1'!J40="","",'Fiche F1'!J40)</f>
        <v>x</v>
      </c>
      <c r="FY2" t="str">
        <f>IF('Fiche F1'!I40="","",'Fiche F1'!I40)</f>
        <v>x</v>
      </c>
      <c r="FZ2" t="str">
        <f>IF('Fiche F1'!J41="","",'Fiche F1'!J41)</f>
        <v>x</v>
      </c>
      <c r="GA2" t="str">
        <f>IF('Fiche F1'!I41="","",'Fiche F1'!I41)</f>
        <v>x</v>
      </c>
      <c r="GB2" t="str">
        <f>IF('Fiche F1'!J42="","",'Fiche F1'!J42)</f>
        <v>x</v>
      </c>
      <c r="GC2" t="str">
        <f>IF('Fiche F1'!I42="","",'Fiche F1'!I42)</f>
        <v>x</v>
      </c>
      <c r="GD2" t="str">
        <f>IF('Fiche F1'!J43="","",'Fiche F1'!J43)</f>
        <v>x</v>
      </c>
      <c r="GE2" t="str">
        <f>IF('Fiche F1'!I43="","",'Fiche F1'!I43)</f>
        <v>x</v>
      </c>
      <c r="GF2" s="11"/>
      <c r="GG2">
        <f>IF('Fiche F 4'!B27="","",'Fiche F 4'!B27)</f>
      </c>
      <c r="GH2">
        <f>IF('Fiche F 4'!B23="","",'Fiche F 4'!B23)</f>
      </c>
      <c r="GI2">
        <f>IF('Fiche F 4'!B17="","",'Fiche F 4'!B17)</f>
      </c>
      <c r="GJ2" s="16">
        <f>Accueil!B27</f>
        <v>0</v>
      </c>
      <c r="GK2" t="str">
        <f>IF('Fiche F 2 bis'!B8="","",'Fiche F 2 bis'!B8)</f>
        <v>Nombre de personnes reçues et suivies par site de permanences (suivi individuel et familial)</v>
      </c>
      <c r="GL2" t="str">
        <f>IF('Fiche F 2 bis'!C9="","",'Fiche F 2 bis'!C9)</f>
        <v>481 heures de RDV au dépend du travail administratif, il est convenu avec la psychologue de réserver 3h/semaine pour le travail administratif et partenarial (suivi des orientations, situations préoccupantes…)
voir détail des suivis dans le document word joint
</v>
      </c>
      <c r="GM2" t="e">
        <f>IF('Fiche F 2 bis'!#REF!="","",'Fiche F 2 bis'!#REF!)</f>
        <v>#REF!</v>
      </c>
      <c r="GN2" t="str">
        <f>IF('Fiche F 2 bis'!B11="","",'Fiche F 2 bis'!B11)</f>
        <v>Nombre de réunions/actions autour de la parentalité</v>
      </c>
      <c r="GO2" t="str">
        <f>IF('Fiche F 2 bis'!B12="","",'Fiche F 2 bis'!B12)</f>
        <v>2 soirées de famille sur le même modèle qu'en 2013
43 participants en juin
47 en novembre
Les parents sont en demande de gourpe de paroles. Nous allons étudier la question. Ces soirées débouchent sur un projet de formation à la médiation par les pairs sur le collège.</v>
      </c>
      <c r="GP2" t="str">
        <f>IF('Fiche F 2 bis'!C15="","",'Fiche F 2 bis'!C15)</f>
        <v>1 seul collectif en 2013
en revanche nous avons activement participé aux réunions organisées pour le diagnostic pour le plan local de santé publique
participation au travail sur le projet d'établissement du collège Louise Michel
participation au réseau santé Vallée de l'Huveaune</v>
      </c>
      <c r="GQ2" t="str">
        <f>IF('Fiche F 2 bis'!B14="","",'Fiche F 2 bis'!B14)</f>
        <v>Analyse de la dynamique du territoire et nombre d'actions collectives</v>
      </c>
      <c r="GR2" t="str">
        <f>IF('Fiche F 2 bis'!B15="","",'Fiche F 2 bis'!B15)</f>
        <v>Pas de collectif en 2014. Mais participation au travail en réseau et travail très suivi et soutenu auprès du collège qui fait appel à nous pour son projet d'établissement.</v>
      </c>
      <c r="GS2" t="e">
        <f>IF('Fiche F 2 bis'!#REF!="","",'Fiche F 2 bis'!#REF!)</f>
        <v>#REF!</v>
      </c>
      <c r="GT2" s="17"/>
      <c r="GU2" s="17"/>
      <c r="GV2" s="17"/>
      <c r="GW2" s="17"/>
      <c r="GX2" s="17"/>
      <c r="GY2" s="17"/>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EP2"/>
  <sheetViews>
    <sheetView showGridLines="0" zoomScalePageLayoutView="0" workbookViewId="0" topLeftCell="A1">
      <selection activeCell="A2" sqref="A2"/>
    </sheetView>
  </sheetViews>
  <sheetFormatPr defaultColWidth="11.00390625" defaultRowHeight="12"/>
  <sheetData>
    <row r="1" spans="1:146" ht="76.5">
      <c r="A1" s="1" t="s">
        <v>148</v>
      </c>
      <c r="B1" s="1" t="s">
        <v>41</v>
      </c>
      <c r="C1" s="1" t="s">
        <v>42</v>
      </c>
      <c r="D1" s="1" t="s">
        <v>141</v>
      </c>
      <c r="E1" s="1" t="s">
        <v>151</v>
      </c>
      <c r="F1" s="1" t="s">
        <v>152</v>
      </c>
      <c r="G1" s="1" t="s">
        <v>153</v>
      </c>
      <c r="H1" s="1" t="s">
        <v>154</v>
      </c>
      <c r="I1" s="1" t="s">
        <v>155</v>
      </c>
      <c r="J1" s="1" t="s">
        <v>156</v>
      </c>
      <c r="K1" s="1" t="s">
        <v>157</v>
      </c>
      <c r="L1" s="1" t="s">
        <v>43</v>
      </c>
      <c r="M1" s="1" t="s">
        <v>884</v>
      </c>
      <c r="N1" s="1" t="s">
        <v>885</v>
      </c>
      <c r="O1" s="1" t="s">
        <v>886</v>
      </c>
      <c r="P1" s="1" t="s">
        <v>887</v>
      </c>
      <c r="Q1" s="1" t="s">
        <v>807</v>
      </c>
      <c r="R1" s="1" t="s">
        <v>808</v>
      </c>
      <c r="S1" s="1" t="s">
        <v>843</v>
      </c>
      <c r="T1" s="1" t="s">
        <v>844</v>
      </c>
      <c r="U1" s="1" t="s">
        <v>845</v>
      </c>
      <c r="V1" s="1" t="s">
        <v>846</v>
      </c>
      <c r="W1" s="1" t="s">
        <v>847</v>
      </c>
      <c r="X1" s="1" t="s">
        <v>848</v>
      </c>
      <c r="Y1" s="1" t="s">
        <v>849</v>
      </c>
      <c r="Z1" s="1" t="s">
        <v>930</v>
      </c>
      <c r="AA1" s="1" t="s">
        <v>931</v>
      </c>
      <c r="AB1" s="1" t="s">
        <v>932</v>
      </c>
      <c r="AC1" s="1" t="s">
        <v>933</v>
      </c>
      <c r="AD1" s="1" t="s">
        <v>934</v>
      </c>
      <c r="AE1" s="1" t="s">
        <v>935</v>
      </c>
      <c r="AF1" s="1" t="s">
        <v>888</v>
      </c>
      <c r="AG1" s="1" t="s">
        <v>889</v>
      </c>
      <c r="AH1" s="1" t="s">
        <v>863</v>
      </c>
      <c r="AI1" s="1" t="s">
        <v>864</v>
      </c>
      <c r="AJ1" s="1" t="s">
        <v>865</v>
      </c>
      <c r="AK1" s="1" t="s">
        <v>892</v>
      </c>
      <c r="AL1" s="1" t="s">
        <v>893</v>
      </c>
      <c r="AM1" s="1" t="s">
        <v>894</v>
      </c>
      <c r="AN1" s="1" t="s">
        <v>895</v>
      </c>
      <c r="AO1" s="1" t="s">
        <v>871</v>
      </c>
      <c r="AP1" s="1" t="s">
        <v>872</v>
      </c>
      <c r="AQ1" s="1" t="s">
        <v>873</v>
      </c>
      <c r="AR1" s="1" t="s">
        <v>874</v>
      </c>
      <c r="AS1" s="1" t="s">
        <v>875</v>
      </c>
      <c r="AT1" s="1" t="s">
        <v>114</v>
      </c>
      <c r="AU1" s="1" t="s">
        <v>115</v>
      </c>
      <c r="AV1" s="1" t="s">
        <v>116</v>
      </c>
      <c r="AW1" s="1" t="s">
        <v>117</v>
      </c>
      <c r="AX1" s="1" t="s">
        <v>118</v>
      </c>
      <c r="AY1" s="1" t="s">
        <v>22</v>
      </c>
      <c r="AZ1" s="1" t="s">
        <v>23</v>
      </c>
      <c r="BA1" s="1" t="s">
        <v>24</v>
      </c>
      <c r="BB1" s="1" t="s">
        <v>25</v>
      </c>
      <c r="BC1" s="1" t="s">
        <v>26</v>
      </c>
      <c r="BD1" s="1" t="s">
        <v>27</v>
      </c>
      <c r="BE1" s="1" t="s">
        <v>890</v>
      </c>
      <c r="BF1" s="1" t="s">
        <v>743</v>
      </c>
      <c r="BG1" s="1" t="s">
        <v>744</v>
      </c>
      <c r="BH1" s="1" t="s">
        <v>745</v>
      </c>
      <c r="BI1" s="1" t="s">
        <v>746</v>
      </c>
      <c r="BJ1" s="1" t="s">
        <v>747</v>
      </c>
      <c r="BK1" s="1" t="s">
        <v>748</v>
      </c>
      <c r="BL1" s="1" t="s">
        <v>749</v>
      </c>
      <c r="BM1" s="1" t="s">
        <v>856</v>
      </c>
      <c r="BN1" s="1" t="s">
        <v>857</v>
      </c>
      <c r="BO1" s="1" t="s">
        <v>858</v>
      </c>
      <c r="BP1" s="1" t="s">
        <v>876</v>
      </c>
      <c r="BQ1" s="1" t="s">
        <v>877</v>
      </c>
      <c r="BR1" s="1" t="s">
        <v>878</v>
      </c>
      <c r="BS1" s="1" t="s">
        <v>881</v>
      </c>
      <c r="BT1" s="1" t="s">
        <v>48</v>
      </c>
      <c r="BU1" s="1" t="s">
        <v>49</v>
      </c>
      <c r="BV1" s="1" t="s">
        <v>50</v>
      </c>
      <c r="BW1" s="1" t="s">
        <v>51</v>
      </c>
      <c r="BX1" s="1" t="s">
        <v>52</v>
      </c>
      <c r="BY1" s="1" t="s">
        <v>53</v>
      </c>
      <c r="BZ1" s="1" t="s">
        <v>54</v>
      </c>
      <c r="CA1" s="1" t="s">
        <v>896</v>
      </c>
      <c r="CB1" s="1" t="s">
        <v>897</v>
      </c>
      <c r="CC1" s="1" t="s">
        <v>898</v>
      </c>
      <c r="CD1" s="1" t="s">
        <v>899</v>
      </c>
      <c r="CE1" s="1" t="s">
        <v>900</v>
      </c>
      <c r="CF1" s="1" t="s">
        <v>901</v>
      </c>
      <c r="CG1" s="1" t="s">
        <v>158</v>
      </c>
      <c r="CH1" s="1" t="s">
        <v>159</v>
      </c>
      <c r="CI1" s="1" t="s">
        <v>904</v>
      </c>
      <c r="CJ1" s="1" t="s">
        <v>783</v>
      </c>
      <c r="CK1" s="1" t="s">
        <v>160</v>
      </c>
      <c r="CL1" s="1" t="s">
        <v>311</v>
      </c>
      <c r="CM1" s="1" t="s">
        <v>312</v>
      </c>
      <c r="CN1" s="1" t="s">
        <v>406</v>
      </c>
      <c r="CO1" s="1" t="s">
        <v>407</v>
      </c>
      <c r="CP1" s="1" t="s">
        <v>408</v>
      </c>
      <c r="CQ1" s="18"/>
      <c r="CR1" s="18"/>
      <c r="CS1" s="18"/>
      <c r="CT1" s="18"/>
      <c r="CU1" s="18"/>
      <c r="CV1" s="18"/>
      <c r="CW1" s="1" t="s">
        <v>784</v>
      </c>
      <c r="CX1" s="1" t="s">
        <v>785</v>
      </c>
      <c r="CY1" s="1" t="s">
        <v>911</v>
      </c>
      <c r="CZ1" s="1" t="s">
        <v>912</v>
      </c>
      <c r="DA1" s="1" t="s">
        <v>913</v>
      </c>
      <c r="DB1" s="1" t="s">
        <v>914</v>
      </c>
      <c r="DC1" s="1" t="s">
        <v>409</v>
      </c>
      <c r="DD1" s="1" t="s">
        <v>410</v>
      </c>
      <c r="DE1" s="1" t="s">
        <v>411</v>
      </c>
      <c r="DF1" s="1" t="s">
        <v>412</v>
      </c>
      <c r="DG1" s="1" t="s">
        <v>413</v>
      </c>
      <c r="DH1" s="1" t="s">
        <v>313</v>
      </c>
      <c r="DI1" s="1" t="s">
        <v>772</v>
      </c>
      <c r="DJ1" s="1" t="s">
        <v>773</v>
      </c>
      <c r="DK1" s="1" t="s">
        <v>314</v>
      </c>
      <c r="DL1" s="1" t="s">
        <v>315</v>
      </c>
      <c r="DM1" s="1" t="s">
        <v>316</v>
      </c>
      <c r="DN1" s="1" t="s">
        <v>317</v>
      </c>
      <c r="DO1" s="1" t="s">
        <v>318</v>
      </c>
      <c r="DP1" s="1" t="s">
        <v>319</v>
      </c>
      <c r="DQ1" s="1" t="s">
        <v>320</v>
      </c>
      <c r="DR1" s="1" t="s">
        <v>321</v>
      </c>
      <c r="DS1" s="1" t="s">
        <v>322</v>
      </c>
      <c r="DT1" s="1" t="s">
        <v>323</v>
      </c>
      <c r="DU1" s="1" t="s">
        <v>324</v>
      </c>
      <c r="DV1" s="1" t="s">
        <v>774</v>
      </c>
      <c r="DW1" s="1" t="s">
        <v>791</v>
      </c>
      <c r="DX1" s="1" t="s">
        <v>792</v>
      </c>
      <c r="DY1" s="1" t="s">
        <v>793</v>
      </c>
      <c r="DZ1" s="1" t="s">
        <v>794</v>
      </c>
      <c r="EA1" s="1" t="s">
        <v>85</v>
      </c>
      <c r="EB1" s="1" t="s">
        <v>86</v>
      </c>
      <c r="EC1" s="1" t="s">
        <v>87</v>
      </c>
      <c r="ED1" s="1" t="s">
        <v>90</v>
      </c>
      <c r="EE1" s="1" t="s">
        <v>91</v>
      </c>
      <c r="EF1" s="1" t="s">
        <v>92</v>
      </c>
      <c r="EG1" s="1" t="s">
        <v>93</v>
      </c>
      <c r="EH1" s="1" t="s">
        <v>94</v>
      </c>
      <c r="EI1" s="1" t="s">
        <v>166</v>
      </c>
      <c r="EJ1" s="1" t="s">
        <v>167</v>
      </c>
      <c r="EK1" s="1" t="s">
        <v>922</v>
      </c>
      <c r="EL1" s="1" t="s">
        <v>923</v>
      </c>
      <c r="EM1" s="1" t="s">
        <v>924</v>
      </c>
      <c r="EN1" s="1" t="s">
        <v>831</v>
      </c>
      <c r="EO1" s="1" t="s">
        <v>832</v>
      </c>
      <c r="EP1" s="1" t="s">
        <v>134</v>
      </c>
    </row>
    <row r="2" spans="1:146" ht="12">
      <c r="A2" s="13">
        <f>IF('Fiche F 3'!D54="","",'Fiche F 3'!D54)</f>
      </c>
      <c r="B2" s="13">
        <f>IF('Fiche F 3'!C54="","",'Fiche F 3'!C54)</f>
      </c>
      <c r="C2" s="13">
        <f>IF('Fiche F 3'!D52="","",'Fiche F 3'!D52)</f>
      </c>
      <c r="D2" s="13">
        <f>IF('Fiche F 3'!C52="","",'Fiche F 3'!C52)</f>
      </c>
      <c r="E2" s="13">
        <f>IF('Fiche F 3'!D53="","",'Fiche F 3'!D53)</f>
      </c>
      <c r="F2" s="13">
        <f>IF('Fiche F 3'!C53="","",'Fiche F 3'!C53)</f>
      </c>
      <c r="G2" s="13">
        <f>IF('Fiche F 3'!H52="","",'Fiche F 3'!H52)</f>
      </c>
      <c r="H2" s="13">
        <f>IF('Fiche F 3'!G52="","",'Fiche F 3'!G52)</f>
      </c>
      <c r="I2" s="13">
        <f>IF('Fiche F 3'!H53="","",'Fiche F 3'!H53)</f>
      </c>
      <c r="J2" s="13">
        <f>IF('Fiche F 3'!G53="","",'Fiche F 3'!G53)</f>
      </c>
      <c r="K2" s="13">
        <f>IF('Fiche F 3'!H54="","",'Fiche F 3'!H54)</f>
      </c>
      <c r="L2" s="13">
        <f>IF('Fiche F 3'!G54="","",'Fiche F 3'!G54)</f>
      </c>
      <c r="M2" s="13">
        <f>IF('Fiche F 3'!$D20="","",'Fiche F 3'!$D20)</f>
      </c>
      <c r="N2" s="13">
        <f>IF('Fiche F 3'!$C20="","",'Fiche F 3'!$C20)</f>
      </c>
      <c r="O2" s="13">
        <f>IF('Fiche F 3'!$D16="","",'Fiche F 3'!$D16)</f>
        <v>200</v>
      </c>
      <c r="P2" s="13">
        <f>IF('Fiche F 3'!$C16="","",'Fiche F 3'!$C16)</f>
        <v>247</v>
      </c>
      <c r="Q2" s="19">
        <f>IF('Fiche F 3'!$D21="","",'Fiche F 3'!$D21)</f>
      </c>
      <c r="R2" s="13">
        <f>IF('Fiche F 3'!$C21="","",'Fiche F 3'!$C21)</f>
      </c>
      <c r="S2" s="13">
        <f>IF('Fiche F 3'!$D18="","",'Fiche F 3'!$D18)</f>
        <v>1350</v>
      </c>
      <c r="T2" s="13">
        <f>IF('Fiche F 3'!$C18="","",'Fiche F 3'!$C18)</f>
        <v>223</v>
      </c>
      <c r="U2" s="13">
        <f>IF('Fiche F 3'!$D19="","",'Fiche F 3'!$D19)</f>
        <v>4000</v>
      </c>
      <c r="V2" s="13">
        <f>IF('Fiche F 3'!$C19="","",'Fiche F 3'!$C19)</f>
        <v>1275</v>
      </c>
      <c r="W2" s="13">
        <f>IF('Fiche F 3'!$D17="","",'Fiche F 3'!$D17)</f>
      </c>
      <c r="X2" s="13">
        <f>IF('Fiche F 3'!$C17="","",'Fiche F 3'!$C17)</f>
      </c>
      <c r="Y2" s="13">
        <f>IF('Fiche F 3'!$D28="","",'Fiche F 3'!$D28)</f>
        <v>150</v>
      </c>
      <c r="Z2" s="13">
        <f>IF('Fiche F 3'!$C28="","",'Fiche F 3'!$C28)</f>
        <v>150</v>
      </c>
      <c r="AA2" s="13">
        <f>IF('Fiche F 3'!$D26="","",'Fiche F 3'!$D26)</f>
      </c>
      <c r="AB2" s="13">
        <f>IF('Fiche F 3'!$C26="","",'Fiche F 3'!$C26)</f>
      </c>
      <c r="AC2" s="13">
        <f>IF('Fiche F 3'!$D29="","",'Fiche F 3'!$D29)</f>
        <v>2000</v>
      </c>
      <c r="AD2" s="13">
        <f>IF('Fiche F 3'!$C29="","",'Fiche F 3'!$C29)</f>
        <v>3500</v>
      </c>
      <c r="AE2" s="13">
        <f>IF('Fiche F 3'!$D27="","",'Fiche F 3'!$D27)</f>
        <v>350</v>
      </c>
      <c r="AF2" s="13">
        <f>IF('Fiche F 3'!$C27="","",'Fiche F 3'!$C27)</f>
        <v>350</v>
      </c>
      <c r="AG2" s="13">
        <f>IF('Fiche F 3'!$D25="","",'Fiche F 3'!$D25)</f>
      </c>
      <c r="AH2" s="13">
        <f>IF('Fiche F 3'!$C25="","",'Fiche F 3'!$C25)</f>
      </c>
      <c r="AI2" s="13">
        <f>IF('Fiche F 3'!$D24="","",'Fiche F 3'!$D24)</f>
      </c>
      <c r="AJ2" s="13">
        <f>IF('Fiche F 3'!$C24="","",'Fiche F 3'!$C24)</f>
      </c>
      <c r="AK2" s="13">
        <f>IF('Fiche F 3'!$D23="","",'Fiche F 3'!$D23)</f>
      </c>
      <c r="AL2" s="13">
        <f>IF('Fiche F 3'!$C23="","",'Fiche F 3'!$C23)</f>
      </c>
      <c r="AM2" s="13">
        <f>IF('Fiche F 3'!$D35="","",'Fiche F 3'!$D35)</f>
        <v>300</v>
      </c>
      <c r="AN2" s="13">
        <f>IF('Fiche F 3'!$C35="","",'Fiche F 3'!$C35)</f>
        <v>0</v>
      </c>
      <c r="AO2" s="13">
        <f>IF('Fiche F 3'!$D36="","",'Fiche F 3'!$D36)</f>
        <v>350</v>
      </c>
      <c r="AP2" s="13">
        <f>IF('Fiche F 3'!$C36="","",'Fiche F 3'!$C36)</f>
        <v>350</v>
      </c>
      <c r="AQ2" s="13">
        <f>IF('Fiche F 3'!$D31="","",'Fiche F 3'!$D31)</f>
      </c>
      <c r="AR2" s="13">
        <f>IF('Fiche F 3'!$C31="","",'Fiche F 3'!$C31)</f>
      </c>
      <c r="AS2" s="13">
        <f>IF('Fiche F 3'!$D33="","",'Fiche F 3'!$D33)</f>
        <v>200</v>
      </c>
      <c r="AT2" s="13">
        <f>IF('Fiche F 3'!$C33="","",'Fiche F 3'!$C33)</f>
        <v>357</v>
      </c>
      <c r="AU2" s="13">
        <f>IF('Fiche F 3'!$D32="","",'Fiche F 3'!$D32)</f>
      </c>
      <c r="AV2" s="13">
        <f>IF('Fiche F 3'!$C32="","",'Fiche F 3'!$C32)</f>
      </c>
      <c r="AW2" s="13">
        <f>IF('Fiche F 3'!$D37="","",'Fiche F 3'!$D37)</f>
      </c>
      <c r="AX2" s="13">
        <f>IF('Fiche F 3'!$C37="","",'Fiche F 3'!$C37)</f>
      </c>
      <c r="AY2" s="13">
        <f>IF('Fiche F 3'!$D34="","",'Fiche F 3'!$D34)</f>
      </c>
      <c r="AZ2" s="13">
        <f>IF('Fiche F 3'!$C34="","",'Fiche F 3'!$C34)</f>
      </c>
      <c r="BA2" s="13">
        <f>IF('Fiche F 3'!$D40="","",'Fiche F 3'!$D40)</f>
        <v>312</v>
      </c>
      <c r="BB2" s="13">
        <f>IF('Fiche F 3'!$C40="","",'Fiche F 3'!$C40)</f>
        <v>112</v>
      </c>
      <c r="BC2" s="13">
        <f>IF('Fiche F 3'!$C39="","",'Fiche F 3'!$C39)</f>
        <v>1319</v>
      </c>
      <c r="BD2" s="13">
        <f>IF('Fiche F 3'!$D39="","",'Fiche F 3'!$D39)</f>
        <v>1125</v>
      </c>
      <c r="BE2" s="13">
        <f>IF('Fiche F 3'!$D44="","",'Fiche F 3'!$D44)</f>
      </c>
      <c r="BF2" s="13">
        <f>IF('Fiche F 3'!$C44="","",'Fiche F 3'!$C44)</f>
      </c>
      <c r="BG2" s="13">
        <f>IF('Fiche F 3'!$D43="","",'Fiche F 3'!$D43)</f>
        <v>5002</v>
      </c>
      <c r="BH2" s="13">
        <f>IF('Fiche F 3'!$C43="","",'Fiche F 3'!$C43)</f>
        <v>5799.2</v>
      </c>
      <c r="BI2" s="13">
        <f>IF('Fiche F 3'!$D42="","",'Fiche F 3'!$D42)</f>
        <v>26334</v>
      </c>
      <c r="BJ2" s="13">
        <f>IF('Fiche F 3'!$C42="","",'Fiche F 3'!$C42)</f>
        <v>28296</v>
      </c>
      <c r="BK2" s="13">
        <f>IF('Fiche F 3'!$D45="","",'Fiche F 3'!$D45)</f>
      </c>
      <c r="BL2" s="13">
        <f>IF('Fiche F 3'!$C45="","",'Fiche F 3'!$C45)</f>
      </c>
      <c r="BM2" s="13">
        <f>IF('Fiche F 3'!$D46="","",'Fiche F 3'!$D46)</f>
      </c>
      <c r="BN2" s="13">
        <f>IF('Fiche F 3'!$C46="","",'Fiche F 3'!$C46)</f>
      </c>
      <c r="BO2" s="13">
        <f>IF('Fiche F 3'!$D47="","",'Fiche F 3'!$D47)</f>
      </c>
      <c r="BP2" s="13">
        <f>IF('Fiche F 3'!$C47="","",'Fiche F 3'!$C47)</f>
      </c>
      <c r="BQ2" s="13">
        <f>IF('Fiche F 3'!$D48="","",'Fiche F 3'!$D48)</f>
      </c>
      <c r="BR2" s="13">
        <f>IF('Fiche F 3'!$C48="","",'Fiche F 3'!$C48)</f>
      </c>
      <c r="BS2" s="13">
        <f>IF('Fiche F 3'!$H17="","",'Fiche F 3'!$H17)</f>
      </c>
      <c r="BT2" s="13">
        <f>IF('Fiche F 3'!$G17="","",'Fiche F 3'!$G17)</f>
      </c>
      <c r="BU2" s="13">
        <f>IF('Fiche F 3'!$H19="","",'Fiche F 3'!$H19)</f>
      </c>
      <c r="BV2" s="13">
        <f>IF('Fiche F 3'!$G19="","",'Fiche F 3'!$G19)</f>
      </c>
      <c r="BW2" s="13">
        <f>IF('Fiche F 3'!$H18="","",'Fiche F 3'!$H18)</f>
      </c>
      <c r="BX2" s="13">
        <f>IF('Fiche F 3'!$G18="","",'Fiche F 3'!$G18)</f>
      </c>
      <c r="BY2" s="13">
        <f>IF('Fiche F 3'!$H43="","",'Fiche F 3'!$H43)</f>
        <v>2000</v>
      </c>
      <c r="BZ2" s="13">
        <f>IF('Fiche F 3'!$G43="","",'Fiche F 3'!$G43)</f>
        <v>4000</v>
      </c>
      <c r="CA2" s="13">
        <f>IF('Fiche F 3'!$H42="","",'Fiche F 3'!$H42)</f>
      </c>
      <c r="CB2" s="13">
        <f>IF('Fiche F 3'!$G42="","",'Fiche F 3'!$G42)</f>
      </c>
      <c r="CC2" s="13">
        <f>IF('Fiche F 3'!$H31="","",'Fiche F 3'!$H31)</f>
        <v>13173</v>
      </c>
      <c r="CD2" s="13">
        <f>IF('Fiche F 3'!$G31="","",'Fiche F 3'!$G31)</f>
        <v>13173</v>
      </c>
      <c r="CE2" s="13">
        <f>IF('Fiche F 3'!$H27="","",'Fiche F 3'!$H27)</f>
        <v>0</v>
      </c>
      <c r="CF2" s="13">
        <f>IF('Fiche F 3'!$G27="","",'Fiche F 3'!$G27)</f>
        <v>0</v>
      </c>
      <c r="CG2" s="13">
        <f>IF('Fiche F 3'!$H21="","",'Fiche F 3'!$H21)</f>
        <v>20000</v>
      </c>
      <c r="CH2" s="13">
        <f>IF('Fiche F 3'!$G21="","",'Fiche F 3'!$G21)</f>
        <v>13000</v>
      </c>
      <c r="CI2" s="13">
        <f>IF('Fiche F 3'!$H35="","",'Fiche F 3'!$H35)</f>
      </c>
      <c r="CJ2" s="13">
        <f>IF('Fiche F 3'!$G35="","",'Fiche F 3'!$G35)</f>
      </c>
      <c r="CK2" s="13">
        <f>IF('Fiche F 3'!$H24="","",'Fiche F 3'!$H24)</f>
      </c>
      <c r="CL2" s="13">
        <f>IF('Fiche F 3'!$G24="","",'Fiche F 3'!$G24)</f>
        <v>4500</v>
      </c>
      <c r="CM2" s="13">
        <f>IF('Fiche F 3'!$H25="","",'Fiche F 3'!$H25)</f>
      </c>
      <c r="CN2" s="13">
        <f>IF('Fiche F 3'!$G25="","",'Fiche F 3'!$G25)</f>
      </c>
      <c r="CO2" s="13">
        <f>IF('Fiche F 3'!$H26="","",'Fiche F 3'!$H26)</f>
      </c>
      <c r="CP2" s="13">
        <f>IF('Fiche F 3'!$G26="","",'Fiche F 3'!$G26)</f>
      </c>
      <c r="CQ2" s="14"/>
      <c r="CR2" s="14"/>
      <c r="CS2" s="14"/>
      <c r="CT2" s="14"/>
      <c r="CU2" s="14"/>
      <c r="CV2" s="14"/>
      <c r="CW2" s="13">
        <f>IF('Fiche F 3'!$H41="","",'Fiche F 3'!$H41)</f>
      </c>
      <c r="CX2" s="13">
        <f>IF('Fiche F 3'!$G41="","",'Fiche F 3'!$G41)</f>
      </c>
      <c r="CY2" s="13">
        <f>IF('Fiche F 3'!$H36="","",'Fiche F 3'!$H36)</f>
        <v>6500</v>
      </c>
      <c r="CZ2" s="13">
        <f>IF('Fiche F 3'!$G36="","",'Fiche F 3'!$G36)</f>
        <v>4000</v>
      </c>
      <c r="DA2" s="13">
        <f>IF('Fiche F 3'!$H40="","",'Fiche F 3'!$H40)</f>
      </c>
      <c r="DB2" s="13">
        <f>IF('Fiche F 3'!$G40="","",'Fiche F 3'!$G40)</f>
      </c>
      <c r="DC2" s="13" t="str">
        <f>IF('Fiche F 3'!$F24="","",'Fiche F 3'!$F24)</f>
        <v>PDEC Point Ecoute répartition 2014 /2015 (4 mois/9 mois)</v>
      </c>
      <c r="DD2" s="13">
        <f>IF('Fiche F 3'!$F25="","",'Fiche F 3'!$F25)</f>
      </c>
      <c r="DE2" s="13">
        <f>IF('Fiche F 3'!$F26="","",'Fiche F 3'!$F26)</f>
      </c>
      <c r="DF2" s="11"/>
      <c r="DG2" s="11"/>
      <c r="DH2" s="11"/>
      <c r="DI2" s="14"/>
      <c r="DJ2" s="14"/>
      <c r="DK2" s="14"/>
      <c r="DL2" s="13">
        <f>IF('Fiche F 4'!C11="","",'Fiche F 4'!C11)</f>
      </c>
      <c r="DM2" s="14"/>
      <c r="DN2" s="13">
        <f>IF('Fiche F 4'!C10="","",'Fiche F 4'!C10)</f>
        <v>5000</v>
      </c>
      <c r="DO2" s="14"/>
      <c r="DP2" s="13">
        <f>IF('Fiche F 4'!C12="","",'Fiche F 4'!C12)</f>
      </c>
      <c r="DQ2" s="14"/>
      <c r="DR2" s="13">
        <f>IF('Fiche F 4'!C8="","",'Fiche F 4'!C8)</f>
        <v>3000</v>
      </c>
      <c r="DS2" s="14"/>
      <c r="DT2" s="14"/>
      <c r="DU2" s="13">
        <f>IF('Fiche F 4'!C9="","",'Fiche F 4'!C9)</f>
        <v>5000</v>
      </c>
      <c r="DV2" s="13">
        <f>IF('Fiche F 3'!$H45="","",'Fiche F 3'!$H45)</f>
      </c>
      <c r="DW2" s="13">
        <f>IF('Fiche F 3'!$G45="","",'Fiche F 3'!$G45)</f>
      </c>
      <c r="DX2" s="13">
        <f>IF('Fiche F 3'!$H46="","",'Fiche F 3'!$H46)</f>
      </c>
      <c r="DY2" s="13">
        <f>IF('Fiche F 3'!$G46="","",'Fiche F 3'!$G46)</f>
      </c>
      <c r="DZ2" s="13">
        <f>IF('Fiche F 3'!$H47="","",'Fiche F 3'!$H47)</f>
      </c>
      <c r="EA2" s="13">
        <f>IF('Fiche F 3'!$G47="","",'Fiche F 3'!$G47)</f>
      </c>
      <c r="EB2" s="13">
        <f>IF('Fiche F 3'!$H48="","",'Fiche F 3'!$H48)</f>
      </c>
      <c r="EC2" s="13">
        <f>IF('Fiche F 3'!$G48="","",'Fiche F 3'!$G48)</f>
      </c>
      <c r="ED2" s="13">
        <f>IF('Fiche F 3'!$D61="","",'Fiche F 3'!$D61)</f>
      </c>
      <c r="EE2" s="13">
        <f>IF('Fiche F 3'!$C61="","",'Fiche F 3'!$C61)</f>
      </c>
      <c r="EF2" s="13">
        <f>IF('Fiche F 3'!$D62="","",'Fiche F 3'!$D62)</f>
      </c>
      <c r="EG2" s="13">
        <f>IF('Fiche F 3'!$C62="","",'Fiche F 3'!$C62)</f>
      </c>
      <c r="EH2" s="13">
        <f>IF('Fiche F 3'!$D60="","",'Fiche F 3'!$D60)</f>
      </c>
      <c r="EI2" s="13">
        <f>IF('Fiche F 3'!$C60="","",'Fiche F 3'!$C60)</f>
      </c>
      <c r="EJ2" s="13">
        <f>IF('Fiche F 3'!$H60="","",'Fiche F 3'!$H60)</f>
      </c>
      <c r="EK2" s="13">
        <f>IF('Fiche F 3'!$G60="","",'Fiche F 3'!$G60)</f>
      </c>
      <c r="EL2" s="13">
        <f>IF('Fiche F 3'!$H62="","",'Fiche F 3'!$H62)</f>
      </c>
      <c r="EM2" s="13">
        <f>IF('Fiche F 3'!$G62="","",'Fiche F 3'!$G62)</f>
      </c>
      <c r="EN2" s="13">
        <f>IF('Fiche F 3'!$H61="","",'Fiche F 3'!$H61)</f>
      </c>
      <c r="EO2" s="13">
        <f>IF('Fiche F 3'!$G$61="","",'Fiche F 3'!$G$61)</f>
      </c>
      <c r="EP2" s="16">
        <f>Accueil!B27</f>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O2"/>
  <sheetViews>
    <sheetView showGridLines="0" zoomScalePageLayoutView="0" workbookViewId="0" topLeftCell="A1">
      <selection activeCell="A2" sqref="A2"/>
    </sheetView>
  </sheetViews>
  <sheetFormatPr defaultColWidth="11.00390625" defaultRowHeight="12"/>
  <sheetData>
    <row r="1" spans="1:197" ht="52.5" customHeight="1">
      <c r="A1" s="20" t="s">
        <v>325</v>
      </c>
      <c r="B1" s="20" t="s">
        <v>326</v>
      </c>
      <c r="C1" s="20" t="s">
        <v>327</v>
      </c>
      <c r="D1" s="20" t="s">
        <v>328</v>
      </c>
      <c r="E1" s="20" t="s">
        <v>329</v>
      </c>
      <c r="F1" s="20" t="s">
        <v>419</v>
      </c>
      <c r="G1" s="20" t="s">
        <v>420</v>
      </c>
      <c r="H1" s="20" t="s">
        <v>302</v>
      </c>
      <c r="I1" s="20" t="s">
        <v>179</v>
      </c>
      <c r="J1" s="20" t="s">
        <v>180</v>
      </c>
      <c r="K1" s="20" t="s">
        <v>181</v>
      </c>
      <c r="L1" s="20" t="s">
        <v>182</v>
      </c>
      <c r="M1" s="20" t="s">
        <v>183</v>
      </c>
      <c r="N1" s="20" t="s">
        <v>184</v>
      </c>
      <c r="O1" s="20" t="s">
        <v>202</v>
      </c>
      <c r="P1" s="20" t="s">
        <v>203</v>
      </c>
      <c r="Q1" s="20" t="s">
        <v>330</v>
      </c>
      <c r="R1" s="20" t="s">
        <v>331</v>
      </c>
      <c r="S1" s="20" t="s">
        <v>332</v>
      </c>
      <c r="T1" s="20" t="s">
        <v>333</v>
      </c>
      <c r="U1" s="20" t="s">
        <v>334</v>
      </c>
      <c r="V1" s="20" t="s">
        <v>208</v>
      </c>
      <c r="W1" s="20" t="s">
        <v>209</v>
      </c>
      <c r="X1" s="20" t="s">
        <v>210</v>
      </c>
      <c r="Y1" s="20" t="s">
        <v>211</v>
      </c>
      <c r="Z1" s="20" t="s">
        <v>212</v>
      </c>
      <c r="AA1" s="20" t="s">
        <v>213</v>
      </c>
      <c r="AB1" s="20" t="s">
        <v>214</v>
      </c>
      <c r="AC1" s="20" t="s">
        <v>215</v>
      </c>
      <c r="AD1" s="20" t="s">
        <v>216</v>
      </c>
      <c r="AE1" s="20" t="s">
        <v>217</v>
      </c>
      <c r="AF1" s="20" t="s">
        <v>218</v>
      </c>
      <c r="AG1" s="20" t="s">
        <v>205</v>
      </c>
      <c r="AH1" s="20" t="s">
        <v>206</v>
      </c>
      <c r="AI1" s="20" t="s">
        <v>207</v>
      </c>
      <c r="AJ1" s="20" t="s">
        <v>10</v>
      </c>
      <c r="AK1" s="20" t="s">
        <v>219</v>
      </c>
      <c r="AL1" s="20" t="s">
        <v>220</v>
      </c>
      <c r="AM1" s="20" t="s">
        <v>221</v>
      </c>
      <c r="AN1" s="20" t="s">
        <v>98</v>
      </c>
      <c r="AO1" s="20" t="s">
        <v>347</v>
      </c>
      <c r="AP1" s="20" t="s">
        <v>222</v>
      </c>
      <c r="AQ1" s="20" t="s">
        <v>223</v>
      </c>
      <c r="AR1" s="20" t="s">
        <v>224</v>
      </c>
      <c r="AS1" s="20" t="s">
        <v>225</v>
      </c>
      <c r="AT1" s="20" t="s">
        <v>226</v>
      </c>
      <c r="AU1" s="20" t="s">
        <v>227</v>
      </c>
      <c r="AV1" s="20" t="s">
        <v>358</v>
      </c>
      <c r="AW1" s="20" t="s">
        <v>460</v>
      </c>
      <c r="AX1" s="20" t="s">
        <v>461</v>
      </c>
      <c r="AY1" s="20" t="s">
        <v>462</v>
      </c>
      <c r="AZ1" s="20" t="s">
        <v>463</v>
      </c>
      <c r="BA1" s="20" t="s">
        <v>464</v>
      </c>
      <c r="BB1" s="20" t="s">
        <v>465</v>
      </c>
      <c r="BC1" s="20" t="s">
        <v>466</v>
      </c>
      <c r="BD1" s="20" t="s">
        <v>467</v>
      </c>
      <c r="BE1" s="20" t="s">
        <v>473</v>
      </c>
      <c r="BF1" s="20" t="s">
        <v>474</v>
      </c>
      <c r="BG1" s="20" t="s">
        <v>371</v>
      </c>
      <c r="BH1" s="20" t="s">
        <v>372</v>
      </c>
      <c r="BI1" s="20" t="s">
        <v>373</v>
      </c>
      <c r="BJ1" s="20" t="s">
        <v>374</v>
      </c>
      <c r="BK1" s="20" t="s">
        <v>375</v>
      </c>
      <c r="BL1" s="20" t="s">
        <v>376</v>
      </c>
      <c r="BM1" s="20" t="s">
        <v>377</v>
      </c>
      <c r="BN1" s="20" t="s">
        <v>469</v>
      </c>
      <c r="BO1" s="20" t="s">
        <v>470</v>
      </c>
      <c r="BP1" s="20" t="s">
        <v>471</v>
      </c>
      <c r="BQ1" s="20" t="s">
        <v>472</v>
      </c>
      <c r="BR1" s="20" t="s">
        <v>259</v>
      </c>
      <c r="BS1" s="20" t="s">
        <v>260</v>
      </c>
      <c r="BT1" s="20" t="s">
        <v>261</v>
      </c>
      <c r="BU1" s="20" t="s">
        <v>262</v>
      </c>
      <c r="BV1" s="20" t="s">
        <v>378</v>
      </c>
      <c r="BW1" s="20" t="s">
        <v>379</v>
      </c>
      <c r="BX1" s="20" t="s">
        <v>380</v>
      </c>
      <c r="BY1" s="20" t="s">
        <v>381</v>
      </c>
      <c r="BZ1" s="20" t="s">
        <v>250</v>
      </c>
      <c r="CA1" s="20" t="s">
        <v>251</v>
      </c>
      <c r="CB1" s="20" t="s">
        <v>252</v>
      </c>
      <c r="CC1" s="20" t="s">
        <v>253</v>
      </c>
      <c r="CD1" s="20" t="s">
        <v>254</v>
      </c>
      <c r="CE1" s="20" t="s">
        <v>255</v>
      </c>
      <c r="CF1" s="20" t="s">
        <v>256</v>
      </c>
      <c r="CG1" s="20" t="s">
        <v>257</v>
      </c>
      <c r="CH1" s="20" t="s">
        <v>269</v>
      </c>
      <c r="CI1" s="20" t="s">
        <v>270</v>
      </c>
      <c r="CJ1" s="20" t="s">
        <v>271</v>
      </c>
      <c r="CK1" s="20" t="s">
        <v>272</v>
      </c>
      <c r="CL1" s="20" t="s">
        <v>273</v>
      </c>
      <c r="CM1" s="20" t="s">
        <v>274</v>
      </c>
      <c r="CN1" s="20" t="s">
        <v>275</v>
      </c>
      <c r="CO1" s="20" t="s">
        <v>276</v>
      </c>
      <c r="CP1" s="20" t="s">
        <v>277</v>
      </c>
      <c r="CQ1" s="20" t="s">
        <v>278</v>
      </c>
      <c r="CR1" s="20" t="s">
        <v>279</v>
      </c>
      <c r="CS1" s="20" t="s">
        <v>280</v>
      </c>
      <c r="CT1" s="20" t="s">
        <v>281</v>
      </c>
      <c r="CU1" s="20" t="s">
        <v>282</v>
      </c>
      <c r="CV1" s="20" t="s">
        <v>283</v>
      </c>
      <c r="CW1" s="20" t="s">
        <v>390</v>
      </c>
      <c r="CX1" s="20" t="s">
        <v>405</v>
      </c>
      <c r="CY1" s="20" t="s">
        <v>149</v>
      </c>
      <c r="CZ1" s="20" t="s">
        <v>150</v>
      </c>
      <c r="DA1" s="20" t="s">
        <v>284</v>
      </c>
      <c r="DB1" s="20" t="s">
        <v>285</v>
      </c>
      <c r="DC1" s="20" t="s">
        <v>286</v>
      </c>
      <c r="DD1" s="20" t="s">
        <v>287</v>
      </c>
      <c r="DE1" s="20" t="s">
        <v>288</v>
      </c>
      <c r="DF1" s="20" t="s">
        <v>303</v>
      </c>
      <c r="DG1" s="20" t="s">
        <v>304</v>
      </c>
      <c r="DH1" s="20" t="s">
        <v>305</v>
      </c>
      <c r="DI1" s="20" t="s">
        <v>306</v>
      </c>
      <c r="DJ1" s="20" t="s">
        <v>307</v>
      </c>
      <c r="DK1" s="20" t="s">
        <v>308</v>
      </c>
      <c r="DL1" s="20" t="s">
        <v>309</v>
      </c>
      <c r="DM1" s="20" t="s">
        <v>310</v>
      </c>
      <c r="DN1" s="20" t="s">
        <v>518</v>
      </c>
      <c r="DO1" s="20" t="s">
        <v>519</v>
      </c>
      <c r="DP1" s="20" t="s">
        <v>520</v>
      </c>
      <c r="DQ1" s="20" t="s">
        <v>521</v>
      </c>
      <c r="DR1" s="20" t="s">
        <v>522</v>
      </c>
      <c r="DS1" s="20" t="s">
        <v>523</v>
      </c>
      <c r="DT1" s="20" t="s">
        <v>524</v>
      </c>
      <c r="DU1" s="20" t="s">
        <v>525</v>
      </c>
      <c r="DV1" s="20" t="s">
        <v>526</v>
      </c>
      <c r="DW1" s="20" t="s">
        <v>414</v>
      </c>
      <c r="DX1" s="20" t="s">
        <v>415</v>
      </c>
      <c r="DY1" s="20" t="s">
        <v>416</v>
      </c>
      <c r="DZ1" s="20" t="s">
        <v>417</v>
      </c>
      <c r="EA1" s="20" t="s">
        <v>418</v>
      </c>
      <c r="EB1" s="20" t="s">
        <v>515</v>
      </c>
      <c r="EC1" s="20" t="s">
        <v>422</v>
      </c>
      <c r="ED1" s="20" t="s">
        <v>423</v>
      </c>
      <c r="EE1" s="20" t="s">
        <v>424</v>
      </c>
      <c r="EF1" s="20" t="s">
        <v>425</v>
      </c>
      <c r="EG1" s="20" t="s">
        <v>426</v>
      </c>
      <c r="EH1" s="20" t="s">
        <v>427</v>
      </c>
      <c r="EI1" s="20" t="s">
        <v>428</v>
      </c>
      <c r="EJ1" s="20" t="s">
        <v>429</v>
      </c>
      <c r="EK1" s="20" t="s">
        <v>430</v>
      </c>
      <c r="EL1" s="20" t="s">
        <v>431</v>
      </c>
      <c r="EM1" s="20" t="s">
        <v>432</v>
      </c>
      <c r="EN1" s="20" t="s">
        <v>433</v>
      </c>
      <c r="EO1" s="20" t="s">
        <v>421</v>
      </c>
      <c r="EP1" s="20" t="s">
        <v>193</v>
      </c>
      <c r="EQ1" s="20" t="s">
        <v>134</v>
      </c>
      <c r="ER1" s="21" t="s">
        <v>194</v>
      </c>
      <c r="ES1" s="21" t="s">
        <v>195</v>
      </c>
      <c r="ET1" s="21" t="s">
        <v>196</v>
      </c>
      <c r="EU1" s="21" t="s">
        <v>197</v>
      </c>
      <c r="EV1" s="21" t="s">
        <v>198</v>
      </c>
      <c r="EW1" s="21" t="s">
        <v>199</v>
      </c>
      <c r="EX1" s="21" t="s">
        <v>200</v>
      </c>
      <c r="EY1" s="21" t="s">
        <v>201</v>
      </c>
      <c r="EZ1" s="21" t="s">
        <v>435</v>
      </c>
      <c r="FA1" s="21" t="s">
        <v>436</v>
      </c>
      <c r="FB1" s="21" t="s">
        <v>437</v>
      </c>
      <c r="FC1" s="21" t="s">
        <v>438</v>
      </c>
      <c r="FD1" s="21" t="s">
        <v>335</v>
      </c>
      <c r="FE1" s="21" t="s">
        <v>336</v>
      </c>
      <c r="FF1" s="21" t="s">
        <v>337</v>
      </c>
      <c r="FG1" s="21" t="s">
        <v>338</v>
      </c>
      <c r="FH1" s="21" t="s">
        <v>339</v>
      </c>
      <c r="FI1" s="21" t="s">
        <v>340</v>
      </c>
      <c r="FJ1" s="20"/>
      <c r="FK1" s="20"/>
      <c r="FL1" s="20"/>
      <c r="FM1" s="20"/>
      <c r="FN1" s="20"/>
      <c r="FO1" s="9"/>
      <c r="FP1" s="9"/>
      <c r="FQ1" s="9"/>
      <c r="FR1" s="22"/>
      <c r="FS1" s="22"/>
      <c r="FT1" s="22"/>
      <c r="FU1" s="9"/>
      <c r="FV1" s="9"/>
      <c r="FW1" s="9"/>
      <c r="FX1" s="9"/>
      <c r="FY1" s="9"/>
      <c r="FZ1" s="9"/>
      <c r="GA1" s="9"/>
      <c r="GB1" s="9"/>
      <c r="GC1" s="9"/>
      <c r="GD1" s="9"/>
      <c r="GE1" s="9"/>
      <c r="GF1" s="9"/>
      <c r="GG1" s="9"/>
      <c r="GH1" s="9"/>
      <c r="GI1" s="9"/>
      <c r="GJ1" s="9"/>
      <c r="GK1" s="9"/>
      <c r="GL1" s="9"/>
      <c r="GM1" s="20"/>
      <c r="GN1" s="20"/>
      <c r="GO1" s="20"/>
    </row>
    <row r="2" spans="1:165" ht="12">
      <c r="A2" s="13">
        <f>IF('Fiche F 5'!F42="","",'Fiche F 5'!F42)</f>
      </c>
      <c r="B2" s="13">
        <f>IF('Fiche F 5'!G42="","",'Fiche F 5'!G42)</f>
      </c>
      <c r="C2" s="10">
        <f>IF('Fiche F 5'!I9="","",'Fiche F 5'!I9)</f>
      </c>
      <c r="D2" s="10">
        <f>IF('Fiche F 5'!I10="","",'Fiche F 5'!I10)</f>
      </c>
      <c r="E2" s="10">
        <f>IF('Fiche F 5'!I11="","",'Fiche F 5'!I11)</f>
      </c>
      <c r="F2" s="10">
        <f>IF('Fiche F 5'!I12="","",'Fiche F 5'!I12)</f>
      </c>
      <c r="G2" s="10">
        <f>IF('Fiche F 5'!I13="","",'Fiche F 5'!I13)</f>
      </c>
      <c r="H2" s="10">
        <f>IF('Fiche F 5'!I14="","",'Fiche F 5'!I14)</f>
      </c>
      <c r="I2" s="10">
        <f>IF('Fiche F 5'!I15="","",'Fiche F 5'!I15)</f>
      </c>
      <c r="J2" t="str">
        <f>IF('Fiche F 5'!D9="","",'Fiche F 5'!D9)</f>
        <v>Psychologue</v>
      </c>
      <c r="K2" t="str">
        <f>IF('Fiche F 5'!D10="","",'Fiche F 5'!D10)</f>
        <v>Psychologue</v>
      </c>
      <c r="L2" t="str">
        <f>IF('Fiche F 5'!D11="","",'Fiche F 5'!D11)</f>
        <v>Resp jeunes</v>
      </c>
      <c r="M2" t="str">
        <f>IF('Fiche F 5'!D12="","",'Fiche F 5'!D12)</f>
        <v>Réf. Famille</v>
      </c>
      <c r="N2">
        <f>IF('Fiche F 5'!D13="","",'Fiche F 5'!D13)</f>
      </c>
      <c r="O2">
        <f>IF('Fiche F 5'!D14="","",'Fiche F 5'!D14)</f>
      </c>
      <c r="P2">
        <f>IF('Fiche F 5'!D15="","",'Fiche F 5'!D15)</f>
      </c>
      <c r="Q2" t="str">
        <f>IF('Fiche F 5'!B9="","",'Fiche F 5'!B9)</f>
        <v>CDI</v>
      </c>
      <c r="R2" t="str">
        <f>IF('Fiche F 5'!B10="","",'Fiche F 5'!B10)</f>
        <v>CDI</v>
      </c>
      <c r="S2" t="str">
        <f>IF('Fiche F 5'!B11="","",'Fiche F 5'!B11)</f>
        <v>CDI</v>
      </c>
      <c r="T2" t="str">
        <f>IF('Fiche F 5'!B12="","",'Fiche F 5'!B12)</f>
        <v>CDI</v>
      </c>
      <c r="U2">
        <f>IF('Fiche F 5'!B13="","",'Fiche F 5'!B13)</f>
      </c>
      <c r="V2">
        <f>IF('Fiche F 5'!B14="","",'Fiche F 5'!B14)</f>
      </c>
      <c r="W2">
        <f>IF('Fiche F 5'!B15="","",'Fiche F 5'!B15)</f>
      </c>
      <c r="X2" s="13">
        <f>IF('Fiche F 5'!F9="","",'Fiche F 5'!F9)</f>
        <v>758</v>
      </c>
      <c r="Y2" s="13">
        <f>IF('Fiche F 5'!F10="","",'Fiche F 5'!F10)</f>
        <v>303</v>
      </c>
      <c r="Z2" s="13">
        <f>IF('Fiche F 5'!F11="","",'Fiche F 5'!F11)</f>
        <v>728</v>
      </c>
      <c r="AA2" s="13">
        <f>IF('Fiche F 5'!F12="","",'Fiche F 5'!F12)</f>
        <v>178</v>
      </c>
      <c r="AB2" s="13">
        <f>IF('Fiche F 5'!F13="","",'Fiche F 5'!F13)</f>
      </c>
      <c r="AC2" s="13">
        <f>IF('Fiche F 5'!F14="","",'Fiche F 5'!F14)</f>
      </c>
      <c r="AD2" s="13">
        <f>IF('Fiche F 5'!F15="","",'Fiche F 5'!F15)</f>
      </c>
      <c r="AE2">
        <f>IF('Fiche F 5'!E9="","",'Fiche F 5'!E9)</f>
        <v>1</v>
      </c>
      <c r="AF2">
        <f>IF('Fiche F 5'!E10="","",'Fiche F 5'!E10)</f>
        <v>1</v>
      </c>
      <c r="AG2" t="str">
        <f>IF('Fiche F 5'!E11="","",'Fiche F 5'!E11)</f>
        <v>ADE</v>
      </c>
      <c r="AH2" t="str">
        <f>IF('Fiche F 5'!E12="","",'Fiche F 5'!E12)</f>
        <v>ADE</v>
      </c>
      <c r="AI2">
        <f>IF('Fiche F 5'!E13="","",'Fiche F 5'!E13)</f>
      </c>
      <c r="AJ2">
        <f>IF('Fiche F 5'!E14="","",'Fiche F 5'!E14)</f>
      </c>
      <c r="AK2">
        <f>IF('Fiche F 5'!E15="","",'Fiche F 5'!E15)</f>
      </c>
      <c r="AL2" s="13">
        <f>IF('Fiche F 5'!G9="","",'Fiche F 5'!G9)</f>
        <v>15</v>
      </c>
      <c r="AM2" s="13">
        <f>IF('Fiche F 5'!G10="","",'Fiche F 5'!G10)</f>
        <v>14</v>
      </c>
      <c r="AN2" s="13">
        <f>IF('Fiche F 5'!G11="","",'Fiche F 5'!G11)</f>
        <v>14</v>
      </c>
      <c r="AO2" s="13">
        <f>IF('Fiche F 5'!G12="","",'Fiche F 5'!G12)</f>
        <v>14</v>
      </c>
      <c r="AP2" s="13">
        <f>IF('Fiche F 5'!G13="","",'Fiche F 5'!G13)</f>
      </c>
      <c r="AQ2" s="13">
        <f>IF('Fiche F 5'!G14="","",'Fiche F 5'!G14)</f>
      </c>
      <c r="AR2" s="13">
        <f>IF('Fiche F 5'!G15="","",'Fiche F 5'!G15)</f>
      </c>
      <c r="AS2" s="10">
        <f>IF('Fiche F 5'!I21="","",'Fiche F 5'!I21)</f>
      </c>
      <c r="AT2" s="10">
        <f>IF('Fiche F 5'!I30="","",'Fiche F 5'!I30)</f>
      </c>
      <c r="AU2" s="10">
        <f>IF('Fiche F 5'!I31="","",'Fiche F 5'!I31)</f>
      </c>
      <c r="AV2" s="10">
        <f>IF('Fiche F 5'!I22="","",'Fiche F 5'!I22)</f>
      </c>
      <c r="AW2" s="10">
        <f>IF('Fiche F 5'!I23="","",'Fiche F 5'!I23)</f>
      </c>
      <c r="AX2" s="10">
        <f>IF('Fiche F 5'!I24="","",'Fiche F 5'!I24)</f>
      </c>
      <c r="AY2" s="10">
        <f>IF('Fiche F 5'!I25="","",'Fiche F 5'!I25)</f>
      </c>
      <c r="AZ2" s="10">
        <f>IF('Fiche F 5'!I26="","",'Fiche F 5'!I26)</f>
      </c>
      <c r="BA2" s="10">
        <f>IF('Fiche F 5'!I27="","",'Fiche F 5'!I27)</f>
      </c>
      <c r="BB2" s="10">
        <f>IF('Fiche F 5'!I28="","",'Fiche F 5'!I28)</f>
      </c>
      <c r="BC2" s="10">
        <f>IF('Fiche F 5'!I29="","",'Fiche F 5'!I29)</f>
      </c>
      <c r="BD2">
        <f>IF('Fiche F 5'!D21="","",'Fiche F 5'!D21)</f>
      </c>
      <c r="BE2">
        <f>IF('Fiche F 5'!D30="","",'Fiche F 5'!D30)</f>
      </c>
      <c r="BF2">
        <f>IF('Fiche F 5'!D31="","",'Fiche F 5'!D31)</f>
      </c>
      <c r="BG2">
        <f>IF('Fiche F 5'!D22="","",'Fiche F 5'!D22)</f>
      </c>
      <c r="BH2">
        <f>IF('Fiche F 5'!D23="","",'Fiche F 5'!D23)</f>
      </c>
      <c r="BI2">
        <f>IF('Fiche F 5'!D24="","",'Fiche F 5'!D24)</f>
      </c>
      <c r="BJ2">
        <f>IF('Fiche F 5'!D25="","",'Fiche F 5'!D25)</f>
      </c>
      <c r="BK2">
        <f>IF('Fiche F 5'!D26="","",'Fiche F 5'!D26)</f>
      </c>
      <c r="BL2">
        <f>IF('Fiche F 5'!D27="","",'Fiche F 5'!D27)</f>
      </c>
      <c r="BM2">
        <f>IF('Fiche F 5'!D28="","",'Fiche F 5'!D28)</f>
      </c>
      <c r="BN2">
        <f>IF('Fiche F 5'!D29="","",'Fiche F 5'!D29)</f>
      </c>
      <c r="BO2">
        <f>IF('Fiche F 5'!B21="","",'Fiche F 5'!B21)</f>
      </c>
      <c r="BP2">
        <f>IF('Fiche F 5'!B30="","",'Fiche F 5'!B30)</f>
      </c>
      <c r="BQ2">
        <f>IF('Fiche F 5'!B31="","",'Fiche F 5'!B31)</f>
      </c>
      <c r="BR2">
        <f>IF('Fiche F 5'!B22="","",'Fiche F 5'!B22)</f>
      </c>
      <c r="BS2">
        <f>IF('Fiche F 5'!B23="","",'Fiche F 5'!B23)</f>
      </c>
      <c r="BT2">
        <f>IF('Fiche F 5'!B24="","",'Fiche F 5'!B24)</f>
      </c>
      <c r="BU2">
        <f>IF('Fiche F 5'!B25="","",'Fiche F 5'!B25)</f>
      </c>
      <c r="BV2">
        <f>IF('Fiche F 5'!B26="","",'Fiche F 5'!B26)</f>
      </c>
      <c r="BW2">
        <f>IF('Fiche F 5'!B27="","",'Fiche F 5'!B27)</f>
      </c>
      <c r="BX2">
        <f>IF('Fiche F 5'!B28="","",'Fiche F 5'!B28)</f>
      </c>
      <c r="BY2">
        <f>IF('Fiche F 5'!B29="","",'Fiche F 5'!B29)</f>
      </c>
      <c r="BZ2" s="13">
        <f>IF('Fiche F 5'!F21="","",'Fiche F 5'!F21)</f>
      </c>
      <c r="CA2" s="13">
        <f>IF('Fiche F 5'!F30="","",'Fiche F 5'!F30)</f>
      </c>
      <c r="CB2" s="13">
        <f>IF('Fiche F 5'!F31="","",'Fiche F 5'!F31)</f>
      </c>
      <c r="CC2" s="13">
        <f>IF('Fiche F 5'!F22="","",'Fiche F 5'!F22)</f>
      </c>
      <c r="CD2" s="13">
        <f>IF('Fiche F 5'!F23="","",'Fiche F 5'!F23)</f>
      </c>
      <c r="CE2" s="13">
        <f>IF('Fiche F 5'!F24="","",'Fiche F 5'!F24)</f>
      </c>
      <c r="CF2" s="13">
        <f>IF('Fiche F 5'!F25="","",'Fiche F 5'!F25)</f>
      </c>
      <c r="CG2" s="13">
        <f>IF('Fiche F 5'!F26="","",'Fiche F 5'!F26)</f>
      </c>
      <c r="CH2" s="13">
        <f>IF('Fiche F 5'!F27="","",'Fiche F 5'!F27)</f>
      </c>
      <c r="CI2" s="13">
        <f>IF('Fiche F 5'!F28="","",'Fiche F 5'!F28)</f>
      </c>
      <c r="CJ2" s="13">
        <f>IF('Fiche F 5'!F29="","",'Fiche F 5'!F29)</f>
      </c>
      <c r="CK2">
        <f>IF('Fiche F 5'!E21="","",'Fiche F 5'!E21)</f>
      </c>
      <c r="CL2">
        <f>IF('Fiche F 5'!E30="","",'Fiche F 5'!E30)</f>
      </c>
      <c r="CM2">
        <f>IF('Fiche F 5'!E31="","",'Fiche F 5'!E31)</f>
      </c>
      <c r="CN2">
        <f>IF('Fiche F 5'!E22="","",'Fiche F 5'!E22)</f>
      </c>
      <c r="CO2">
        <f>IF('Fiche F 5'!E23="","",'Fiche F 5'!E23)</f>
      </c>
      <c r="CP2">
        <f>IF('Fiche F 5'!E24="","",'Fiche F 5'!E24)</f>
      </c>
      <c r="CQ2">
        <f>IF('Fiche F 5'!E25="","",'Fiche F 5'!E25)</f>
      </c>
      <c r="CR2">
        <f>IF('Fiche F 5'!E26="","",'Fiche F 5'!E26)</f>
      </c>
      <c r="CS2">
        <f>IF('Fiche F 5'!E27="","",'Fiche F 5'!E27)</f>
      </c>
      <c r="CT2">
        <f>IF('Fiche F 5'!E28="","",'Fiche F 5'!E28)</f>
      </c>
      <c r="CU2">
        <f>IF('Fiche F 5'!E29="","",'Fiche F 5'!E29)</f>
      </c>
      <c r="CV2" s="13">
        <f>IF('Fiche F 5'!G21="","",'Fiche F 5'!G21)</f>
      </c>
      <c r="CW2" s="13">
        <f>IF('Fiche F 5'!G30="","",'Fiche F 5'!G30)</f>
      </c>
      <c r="CX2" s="13">
        <f>IF('Fiche F 5'!G31="","",'Fiche F 5'!G31)</f>
      </c>
      <c r="CY2" s="13">
        <f>IF('Fiche F 5'!G22="","",'Fiche F 5'!G22)</f>
      </c>
      <c r="CZ2" s="13">
        <f>IF('Fiche F 5'!G23="","",'Fiche F 5'!G23)</f>
      </c>
      <c r="DA2" s="13">
        <f>IF('Fiche F 5'!G24="","",'Fiche F 5'!G24)</f>
      </c>
      <c r="DB2" s="13">
        <f>IF('Fiche F 5'!G25="","",'Fiche F 5'!G25)</f>
      </c>
      <c r="DC2" s="13">
        <f>IF('Fiche F 5'!G26="","",'Fiche F 5'!G26)</f>
      </c>
      <c r="DD2" s="13">
        <f>IF('Fiche F 5'!G27="","",'Fiche F 5'!G27)</f>
      </c>
      <c r="DE2" s="13">
        <f>IF('Fiche F 5'!G28="","",'Fiche F 5'!G28)</f>
      </c>
      <c r="DF2" s="13">
        <f>IF('Fiche F 5'!G29="","",'Fiche F 5'!G29)</f>
      </c>
      <c r="DG2" s="10">
        <f>IF('Fiche F 5'!I34="","",'Fiche F 5'!I34)</f>
      </c>
      <c r="DH2" s="10">
        <f>IF('Fiche F 5'!I35="","",'Fiche F 5'!I35)</f>
      </c>
      <c r="DI2" s="10">
        <f>IF('Fiche F 5'!I36="","",'Fiche F 5'!I36)</f>
      </c>
      <c r="DJ2">
        <f>IF('Fiche F 5'!D34="","",'Fiche F 5'!D34)</f>
      </c>
      <c r="DK2">
        <f>IF('Fiche F 5'!D35="","",'Fiche F 5'!D35)</f>
      </c>
      <c r="DL2">
        <f>IF('Fiche F 5'!D36="","",'Fiche F 5'!D36)</f>
      </c>
      <c r="DM2">
        <f>IF('Fiche F 5'!B34="","",'Fiche F 5'!B34)</f>
      </c>
      <c r="DN2">
        <f>IF('Fiche F 5'!B35="","",'Fiche F 5'!B35)</f>
      </c>
      <c r="DO2">
        <f>IF('Fiche F 5'!B36="","",'Fiche F 5'!B36)</f>
      </c>
      <c r="DP2" s="13">
        <f>IF('Fiche F 5'!F34="","",'Fiche F 5'!F34)</f>
      </c>
      <c r="DQ2" s="13">
        <f>IF('Fiche F 5'!F35="","",'Fiche F 5'!F35)</f>
      </c>
      <c r="DR2" s="13">
        <f>IF('Fiche F 5'!F36="","",'Fiche F 5'!F36)</f>
      </c>
      <c r="DS2" s="2">
        <f>IF('Fiche F 5'!E34="","",'Fiche F 5'!E34)</f>
      </c>
      <c r="DT2">
        <f>IF('Fiche F 5'!E35="","",'Fiche F 5'!E35)</f>
      </c>
      <c r="DU2">
        <f>IF('Fiche F 5'!E36="","",'Fiche F 5'!E36)</f>
      </c>
      <c r="DV2" s="13">
        <f>IF('Fiche F 5'!G34="","",'Fiche F 5'!G34)</f>
      </c>
      <c r="DW2" s="13">
        <f>IF('Fiche F 5'!G35="","",'Fiche F 5'!G35)</f>
      </c>
      <c r="DX2" s="13">
        <f>IF('Fiche F 5'!G36="","",'Fiche F 5'!G36)</f>
      </c>
      <c r="DY2" s="10">
        <f>IF('Fiche F 5'!I37="","",'Fiche F 5'!I37)</f>
      </c>
      <c r="DZ2" s="10">
        <f>IF('Fiche F 5'!I38="","",'Fiche F 5'!I38)</f>
      </c>
      <c r="EA2" s="10">
        <f>IF('Fiche F 5'!I39="","",'Fiche F 5'!I39)</f>
      </c>
      <c r="EB2">
        <f>IF('Fiche F 5'!D37="","",'Fiche F 5'!D37)</f>
      </c>
      <c r="EC2">
        <f>IF('Fiche F 5'!D38="","",'Fiche F 5'!D38)</f>
      </c>
      <c r="ED2">
        <f>IF('Fiche F 5'!D39="","",'Fiche F 5'!D39)</f>
      </c>
      <c r="EE2">
        <f>IF('Fiche F 5'!B37="","",'Fiche F 5'!B37)</f>
      </c>
      <c r="EF2">
        <f>IF('Fiche F 5'!B38="","",'Fiche F 5'!B38)</f>
      </c>
      <c r="EG2">
        <f>IF('Fiche F 5'!B39="","",'Fiche F 5'!B39)</f>
      </c>
      <c r="EH2" s="13">
        <f>IF('Fiche F 5'!F37="","",'Fiche F 5'!F37)</f>
      </c>
      <c r="EI2" s="13">
        <f>IF('Fiche F 5'!F38="","",'Fiche F 5'!F38)</f>
      </c>
      <c r="EJ2" s="13">
        <f>IF('Fiche F 5'!F39="","",'Fiche F 5'!F39)</f>
      </c>
      <c r="EK2" s="13">
        <f>IF('Fiche F 5'!E37="","",'Fiche F 5'!E37)</f>
      </c>
      <c r="EL2" s="13">
        <f>IF('Fiche F 5'!E38="","",'Fiche F 5'!E38)</f>
      </c>
      <c r="EM2" s="13">
        <f>IF('Fiche F 5'!E39="","",'Fiche F 5'!E39)</f>
      </c>
      <c r="EN2" s="13">
        <f>IF('Fiche F 5'!G37="","",'Fiche F 5'!G37)</f>
      </c>
      <c r="EO2" s="13">
        <f>IF('Fiche F 5'!G38="","",'Fiche F 5'!G38)</f>
      </c>
      <c r="EP2" s="13">
        <f>IF('Fiche F 5'!G39="","",'Fiche F 5'!G39)</f>
      </c>
      <c r="EQ2" s="16">
        <f>Accueil!B27</f>
        <v>0</v>
      </c>
      <c r="ER2" s="23">
        <f>IF('Fiche F 5'!B16="","",'Fiche F 5'!B16)</f>
      </c>
      <c r="ES2" s="23">
        <f>IF('Fiche F 5'!B17="","",'Fiche F 5'!B17)</f>
      </c>
      <c r="ET2" s="23">
        <f>IF('Fiche F 5'!B18="","",'Fiche F 5'!B18)</f>
      </c>
      <c r="EU2" s="23">
        <f>IF('Fiche F 5'!D16="","",'Fiche F 5'!D16)</f>
      </c>
      <c r="EV2" s="23">
        <f>IF('Fiche F 5'!D17="","",'Fiche F 5'!D17)</f>
      </c>
      <c r="EW2" s="23">
        <f>IF('Fiche F 5'!D18="","",'Fiche F 5'!D18)</f>
      </c>
      <c r="EX2" s="23">
        <f>IF('Fiche F 5'!E16="","",'Fiche F 5'!E16)</f>
      </c>
      <c r="EY2" s="23">
        <f>IF('Fiche F 5'!E17="","",'Fiche F 5'!E17)</f>
      </c>
      <c r="EZ2" s="23">
        <f>IF('Fiche F 5'!E18="","",'Fiche F 5'!E18)</f>
      </c>
      <c r="FA2" s="24">
        <f>IF('Fiche F 5'!F16="","",'Fiche F 5'!F16)</f>
      </c>
      <c r="FB2" s="24">
        <f>IF('Fiche F 5'!F17="","",'Fiche F 5'!F17)</f>
      </c>
      <c r="FC2" s="24">
        <f>IF('Fiche F 5'!F18="","",'Fiche F 5'!F18)</f>
      </c>
      <c r="FD2" s="24">
        <f>IF('Fiche F 5'!G16="","",'Fiche F 5'!G16)</f>
      </c>
      <c r="FE2" s="24">
        <f>IF('Fiche F 5'!G17="","",'Fiche F 5'!G17)</f>
      </c>
      <c r="FF2" s="24">
        <f>IF('Fiche F 5'!G18="","",'Fiche F 5'!G18)</f>
      </c>
      <c r="FG2" s="25">
        <f>IF('Fiche F 5'!I16="","",'Fiche F 5'!I16)</f>
      </c>
      <c r="FH2" s="25">
        <f>IF('Fiche F 5'!I17="","",'Fiche F 5'!I17)</f>
      </c>
      <c r="FI2" s="25">
        <f>IF('Fiche F 5'!I18="","",'Fiche F 5'!I18)</f>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00390625" defaultRowHeight="12"/>
  <sheetData>
    <row r="1" ht="12">
      <c r="A1">
        <v>2013</v>
      </c>
    </row>
    <row r="2" ht="12">
      <c r="A2">
        <v>2012</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V144"/>
  <sheetViews>
    <sheetView showGridLines="0" tabSelected="1" zoomScale="75" zoomScaleNormal="75" zoomScaleSheetLayoutView="50" zoomScalePageLayoutView="0" workbookViewId="0" topLeftCell="A10">
      <selection activeCell="B15" sqref="B15:D15"/>
    </sheetView>
  </sheetViews>
  <sheetFormatPr defaultColWidth="10.875" defaultRowHeight="12"/>
  <cols>
    <col min="1" max="1" width="26.375" style="26" customWidth="1"/>
    <col min="2" max="2" width="10.25390625" style="26" customWidth="1"/>
    <col min="3" max="3" width="10.375" style="26" customWidth="1"/>
    <col min="4" max="4" width="43.75390625" style="26" customWidth="1"/>
    <col min="5" max="5" width="0.875" style="27" customWidth="1"/>
    <col min="6" max="14" width="21.875" style="27" customWidth="1"/>
    <col min="15" max="15" width="3.875" style="27" customWidth="1"/>
    <col min="16" max="16384" width="10.875" style="27" customWidth="1"/>
  </cols>
  <sheetData>
    <row r="1" spans="1:14" ht="49.5" customHeight="1" thickBot="1">
      <c r="A1" s="687" t="s">
        <v>341</v>
      </c>
      <c r="B1" s="688"/>
      <c r="C1" s="688"/>
      <c r="D1" s="688"/>
      <c r="E1" s="689"/>
      <c r="F1" s="28"/>
      <c r="G1" s="28"/>
      <c r="H1" s="28"/>
      <c r="I1" s="28"/>
      <c r="J1" s="28"/>
      <c r="K1" s="28"/>
      <c r="L1" s="28"/>
      <c r="M1" s="28"/>
      <c r="N1" s="28"/>
    </row>
    <row r="2" spans="1:5" s="29" customFormat="1" ht="49.5" customHeight="1" thickBot="1">
      <c r="A2" s="698" t="s">
        <v>342</v>
      </c>
      <c r="B2" s="699"/>
      <c r="C2" s="699"/>
      <c r="D2" s="699"/>
      <c r="E2" s="700"/>
    </row>
    <row r="3" spans="1:5" ht="42" customHeight="1">
      <c r="A3" s="690" t="s">
        <v>343</v>
      </c>
      <c r="B3" s="691"/>
      <c r="C3" s="691"/>
      <c r="D3" s="691"/>
      <c r="E3" s="692"/>
    </row>
    <row r="4" spans="1:256" s="31" customFormat="1" ht="30" customHeight="1">
      <c r="A4" s="693" t="s">
        <v>344</v>
      </c>
      <c r="B4" s="694"/>
      <c r="C4" s="694"/>
      <c r="D4" s="694"/>
      <c r="E4" s="695"/>
      <c r="F4" s="30"/>
      <c r="K4" s="30"/>
      <c r="P4" s="30"/>
      <c r="U4" s="30"/>
      <c r="Z4" s="30"/>
      <c r="AE4" s="30"/>
      <c r="AJ4" s="30"/>
      <c r="AO4" s="30"/>
      <c r="AT4" s="30"/>
      <c r="AY4" s="30"/>
      <c r="BD4" s="30"/>
      <c r="BI4" s="30"/>
      <c r="BN4" s="30"/>
      <c r="BS4" s="30"/>
      <c r="BX4" s="30"/>
      <c r="CC4" s="30"/>
      <c r="CH4" s="30"/>
      <c r="CM4" s="30"/>
      <c r="CR4" s="30"/>
      <c r="CW4" s="30"/>
      <c r="DB4" s="30"/>
      <c r="DG4" s="30"/>
      <c r="DL4" s="30"/>
      <c r="DQ4" s="30"/>
      <c r="DV4" s="30"/>
      <c r="EA4" s="30"/>
      <c r="EF4" s="30"/>
      <c r="EK4" s="30"/>
      <c r="EP4" s="30"/>
      <c r="EU4" s="30"/>
      <c r="EZ4" s="30"/>
      <c r="FE4" s="30"/>
      <c r="FJ4" s="30"/>
      <c r="FO4" s="30"/>
      <c r="FT4" s="30"/>
      <c r="FY4" s="30"/>
      <c r="GD4" s="30"/>
      <c r="GI4" s="30"/>
      <c r="GN4" s="30"/>
      <c r="GS4" s="30"/>
      <c r="GX4" s="30"/>
      <c r="HC4" s="30"/>
      <c r="HH4" s="30"/>
      <c r="HM4" s="30"/>
      <c r="HR4" s="30"/>
      <c r="HW4" s="30"/>
      <c r="IB4" s="30"/>
      <c r="IG4" s="30"/>
      <c r="IL4" s="30"/>
      <c r="IQ4" s="30"/>
      <c r="IV4" s="30"/>
    </row>
    <row r="5" spans="1:5" ht="45.75" customHeight="1">
      <c r="A5" s="690" t="s">
        <v>345</v>
      </c>
      <c r="B5" s="691"/>
      <c r="C5" s="691"/>
      <c r="D5" s="691"/>
      <c r="E5" s="692"/>
    </row>
    <row r="6" spans="1:6" ht="90" customHeight="1">
      <c r="A6" s="701" t="s">
        <v>365</v>
      </c>
      <c r="B6" s="702"/>
      <c r="C6" s="702"/>
      <c r="D6" s="702"/>
      <c r="E6" s="703"/>
      <c r="F6" s="32"/>
    </row>
    <row r="7" spans="1:9" s="36" customFormat="1" ht="27.75" customHeight="1">
      <c r="A7" s="704" t="s">
        <v>891</v>
      </c>
      <c r="B7" s="705"/>
      <c r="C7" s="705"/>
      <c r="D7" s="705"/>
      <c r="E7" s="706"/>
      <c r="F7" s="33"/>
      <c r="G7" s="33"/>
      <c r="H7" s="34"/>
      <c r="I7" s="35"/>
    </row>
    <row r="8" spans="1:9" ht="18.75" customHeight="1">
      <c r="A8" s="528"/>
      <c r="B8" s="37"/>
      <c r="C8" s="37"/>
      <c r="D8" s="38"/>
      <c r="E8" s="544"/>
      <c r="F8" s="39"/>
      <c r="G8" s="40"/>
      <c r="H8" s="41"/>
      <c r="I8" s="42"/>
    </row>
    <row r="9" spans="1:9" ht="25.5" customHeight="1">
      <c r="A9" s="529" t="s">
        <v>366</v>
      </c>
      <c r="B9" s="686" t="s">
        <v>942</v>
      </c>
      <c r="C9" s="686"/>
      <c r="D9" s="686"/>
      <c r="E9" s="544"/>
      <c r="F9" s="39"/>
      <c r="G9" s="40"/>
      <c r="H9" s="41"/>
      <c r="I9" s="42"/>
    </row>
    <row r="10" spans="1:9" ht="12.75" customHeight="1">
      <c r="A10" s="529"/>
      <c r="B10" s="43"/>
      <c r="C10" s="44"/>
      <c r="D10" s="27"/>
      <c r="E10" s="544"/>
      <c r="F10" s="39"/>
      <c r="G10" s="40"/>
      <c r="H10" s="41"/>
      <c r="I10" s="42"/>
    </row>
    <row r="11" spans="1:9" ht="25.5" customHeight="1">
      <c r="A11" s="529" t="s">
        <v>456</v>
      </c>
      <c r="B11" s="686"/>
      <c r="C11" s="686"/>
      <c r="D11" s="686"/>
      <c r="E11" s="544"/>
      <c r="F11" s="39"/>
      <c r="G11" s="40"/>
      <c r="H11" s="41"/>
      <c r="I11" s="42"/>
    </row>
    <row r="12" spans="1:9" ht="12.75" customHeight="1">
      <c r="A12" s="530"/>
      <c r="B12" s="45"/>
      <c r="C12" s="46"/>
      <c r="D12" s="27"/>
      <c r="E12" s="544"/>
      <c r="F12" s="39"/>
      <c r="G12" s="40"/>
      <c r="H12" s="41"/>
      <c r="I12" s="42"/>
    </row>
    <row r="13" spans="1:9" ht="25.5" customHeight="1">
      <c r="A13" s="531" t="s">
        <v>457</v>
      </c>
      <c r="B13" s="686" t="s">
        <v>942</v>
      </c>
      <c r="C13" s="686"/>
      <c r="D13" s="686"/>
      <c r="E13" s="544"/>
      <c r="F13" s="39"/>
      <c r="G13" s="40"/>
      <c r="H13" s="41"/>
      <c r="I13" s="42"/>
    </row>
    <row r="14" spans="1:9" ht="12.75" customHeight="1">
      <c r="A14" s="529"/>
      <c r="B14" s="44"/>
      <c r="C14" s="44"/>
      <c r="D14" s="27"/>
      <c r="E14" s="544"/>
      <c r="F14" s="39"/>
      <c r="G14" s="40"/>
      <c r="H14" s="41"/>
      <c r="I14" s="42"/>
    </row>
    <row r="15" spans="1:9" ht="25.5" customHeight="1">
      <c r="A15" s="529" t="s">
        <v>458</v>
      </c>
      <c r="B15" s="686" t="s">
        <v>956</v>
      </c>
      <c r="C15" s="686"/>
      <c r="D15" s="686"/>
      <c r="E15" s="544"/>
      <c r="F15" s="39"/>
      <c r="G15" s="40"/>
      <c r="H15" s="41"/>
      <c r="I15" s="42"/>
    </row>
    <row r="16" spans="1:9" ht="12.75" customHeight="1">
      <c r="A16" s="529"/>
      <c r="B16" s="44"/>
      <c r="C16" s="44"/>
      <c r="D16" s="44"/>
      <c r="E16" s="544"/>
      <c r="F16" s="39"/>
      <c r="G16" s="40"/>
      <c r="H16" s="41"/>
      <c r="I16" s="42"/>
    </row>
    <row r="17" spans="1:9" ht="25.5" customHeight="1">
      <c r="A17" s="532" t="s">
        <v>459</v>
      </c>
      <c r="B17" s="686" t="s">
        <v>943</v>
      </c>
      <c r="C17" s="686"/>
      <c r="D17" s="686"/>
      <c r="E17" s="544"/>
      <c r="F17" s="39"/>
      <c r="G17" s="40"/>
      <c r="H17" s="41"/>
      <c r="I17" s="42"/>
    </row>
    <row r="18" spans="1:9" ht="24.75" customHeight="1">
      <c r="A18" s="684" t="s">
        <v>577</v>
      </c>
      <c r="B18" s="685"/>
      <c r="C18" s="685"/>
      <c r="D18" s="685"/>
      <c r="E18" s="544"/>
      <c r="F18" s="39"/>
      <c r="G18" s="40"/>
      <c r="H18" s="41"/>
      <c r="I18" s="42"/>
    </row>
    <row r="19" spans="1:9" ht="12.75" customHeight="1">
      <c r="A19" s="533"/>
      <c r="B19" s="47"/>
      <c r="C19" s="47"/>
      <c r="D19" s="48"/>
      <c r="E19" s="544"/>
      <c r="F19" s="39"/>
      <c r="G19" s="40"/>
      <c r="H19" s="41"/>
      <c r="I19" s="42"/>
    </row>
    <row r="20" spans="1:12" s="50" customFormat="1" ht="18.75" customHeight="1">
      <c r="A20" s="532" t="s">
        <v>578</v>
      </c>
      <c r="B20" s="526">
        <v>40723</v>
      </c>
      <c r="C20" s="49" t="s">
        <v>579</v>
      </c>
      <c r="D20" s="527" t="s">
        <v>944</v>
      </c>
      <c r="E20" s="545"/>
      <c r="H20" s="51"/>
      <c r="I20" s="51"/>
      <c r="J20" s="51"/>
      <c r="K20" s="51"/>
      <c r="L20" s="51"/>
    </row>
    <row r="21" spans="1:12" s="50" customFormat="1" ht="9.75" customHeight="1">
      <c r="A21" s="532"/>
      <c r="B21" s="52"/>
      <c r="C21" s="49"/>
      <c r="D21" s="48"/>
      <c r="E21" s="545"/>
      <c r="H21" s="51"/>
      <c r="I21" s="51"/>
      <c r="J21" s="51"/>
      <c r="K21" s="51"/>
      <c r="L21" s="51"/>
    </row>
    <row r="22" spans="1:12" s="50" customFormat="1" ht="63" customHeight="1">
      <c r="A22" s="532" t="s">
        <v>580</v>
      </c>
      <c r="B22" s="696"/>
      <c r="C22" s="696"/>
      <c r="D22" s="696"/>
      <c r="E22" s="545"/>
      <c r="H22" s="51"/>
      <c r="I22" s="51"/>
      <c r="J22" s="51"/>
      <c r="K22" s="51"/>
      <c r="L22" s="51"/>
    </row>
    <row r="23" spans="1:12" s="50" customFormat="1" ht="9" customHeight="1" thickBot="1">
      <c r="A23" s="532"/>
      <c r="B23" s="52"/>
      <c r="C23" s="49"/>
      <c r="D23" s="48"/>
      <c r="E23" s="545"/>
      <c r="H23" s="51"/>
      <c r="I23" s="51"/>
      <c r="J23" s="51"/>
      <c r="K23" s="51"/>
      <c r="L23" s="51"/>
    </row>
    <row r="24" spans="1:9" ht="12.75" customHeight="1">
      <c r="A24" s="534"/>
      <c r="B24" s="535"/>
      <c r="C24" s="535"/>
      <c r="D24" s="536"/>
      <c r="E24" s="537"/>
      <c r="F24" s="39"/>
      <c r="G24" s="40"/>
      <c r="I24" s="53"/>
    </row>
    <row r="25" spans="1:9" ht="16.5" customHeight="1">
      <c r="A25" s="538" t="s">
        <v>810</v>
      </c>
      <c r="B25" s="515"/>
      <c r="C25" s="54"/>
      <c r="D25" s="697" t="s">
        <v>581</v>
      </c>
      <c r="E25" s="539"/>
      <c r="F25" s="39"/>
      <c r="G25" s="40"/>
      <c r="H25" s="55"/>
      <c r="I25" s="53"/>
    </row>
    <row r="26" spans="1:9" ht="13.5" customHeight="1">
      <c r="A26" s="540"/>
      <c r="B26" s="27"/>
      <c r="C26" s="27"/>
      <c r="D26" s="697"/>
      <c r="E26" s="539"/>
      <c r="F26" s="39"/>
      <c r="G26" s="40"/>
      <c r="H26" s="55"/>
      <c r="I26" s="53"/>
    </row>
    <row r="27" spans="1:9" ht="16.5" customHeight="1">
      <c r="A27" s="538" t="s">
        <v>809</v>
      </c>
      <c r="B27" s="515"/>
      <c r="C27" s="54"/>
      <c r="D27" s="697"/>
      <c r="E27" s="539"/>
      <c r="F27" s="39"/>
      <c r="G27" s="40"/>
      <c r="H27" s="55"/>
      <c r="I27" s="53"/>
    </row>
    <row r="28" spans="1:9" ht="15" customHeight="1" thickBot="1">
      <c r="A28" s="541"/>
      <c r="B28" s="542"/>
      <c r="C28" s="542"/>
      <c r="D28" s="542"/>
      <c r="E28" s="543"/>
      <c r="F28" s="39"/>
      <c r="G28" s="40"/>
      <c r="H28" s="56"/>
      <c r="I28" s="53"/>
    </row>
    <row r="29" spans="1:9" ht="28.5" customHeight="1">
      <c r="A29" s="57"/>
      <c r="B29" s="27"/>
      <c r="C29" s="27"/>
      <c r="D29" s="27"/>
      <c r="E29" s="56"/>
      <c r="F29" s="39"/>
      <c r="G29" s="40"/>
      <c r="H29" s="56"/>
      <c r="I29" s="53"/>
    </row>
    <row r="30" spans="1:12" ht="28.5" customHeight="1">
      <c r="A30" s="57"/>
      <c r="B30" s="27"/>
      <c r="C30" s="27"/>
      <c r="D30" s="27"/>
      <c r="F30" s="58"/>
      <c r="G30" s="40"/>
      <c r="H30" s="56"/>
      <c r="I30" s="53" t="s">
        <v>582</v>
      </c>
      <c r="K30" s="58"/>
      <c r="L30" s="40"/>
    </row>
    <row r="32" spans="1:9" ht="30" customHeight="1">
      <c r="A32" s="57"/>
      <c r="B32" s="27"/>
      <c r="C32" s="27"/>
      <c r="D32" s="27"/>
      <c r="E32" s="56"/>
      <c r="F32" s="39"/>
      <c r="G32" s="40"/>
      <c r="H32" s="56"/>
      <c r="I32" s="53"/>
    </row>
    <row r="33" spans="1:9" ht="12.75">
      <c r="A33" s="57"/>
      <c r="B33" s="27"/>
      <c r="C33" s="27"/>
      <c r="D33" s="27"/>
      <c r="E33" s="56"/>
      <c r="F33" s="39"/>
      <c r="G33" s="40"/>
      <c r="H33" s="56"/>
      <c r="I33" s="53"/>
    </row>
    <row r="34" spans="1:4" ht="69.75" customHeight="1">
      <c r="A34" s="57"/>
      <c r="B34" s="27"/>
      <c r="C34" s="27"/>
      <c r="D34" s="27"/>
    </row>
    <row r="35" spans="1:9" ht="30" customHeight="1">
      <c r="A35" s="57"/>
      <c r="B35" s="27"/>
      <c r="C35" s="27"/>
      <c r="D35" s="27"/>
      <c r="E35" s="56"/>
      <c r="F35" s="39"/>
      <c r="G35" s="40"/>
      <c r="H35" s="56"/>
      <c r="I35" s="53"/>
    </row>
    <row r="36" spans="1:9" ht="30" customHeight="1">
      <c r="A36" s="57"/>
      <c r="B36" s="27"/>
      <c r="C36" s="27"/>
      <c r="D36" s="27"/>
      <c r="E36" s="56"/>
      <c r="F36" s="39"/>
      <c r="G36" s="40"/>
      <c r="H36" s="56"/>
      <c r="I36" s="53"/>
    </row>
    <row r="37" spans="1:14" ht="43.5" customHeight="1">
      <c r="A37" s="57"/>
      <c r="B37" s="27"/>
      <c r="C37" s="27"/>
      <c r="D37" s="27"/>
      <c r="E37" s="59"/>
      <c r="F37" s="59"/>
      <c r="G37" s="59"/>
      <c r="H37" s="59"/>
      <c r="I37" s="59"/>
      <c r="J37" s="59"/>
      <c r="K37" s="59"/>
      <c r="L37" s="59"/>
      <c r="M37" s="59"/>
      <c r="N37" s="59"/>
    </row>
    <row r="38" spans="1:14" ht="30.75" customHeight="1">
      <c r="A38" s="57"/>
      <c r="B38" s="27"/>
      <c r="C38" s="27"/>
      <c r="D38" s="60"/>
      <c r="E38" s="59"/>
      <c r="F38" s="59"/>
      <c r="G38" s="59"/>
      <c r="H38" s="59"/>
      <c r="I38" s="59"/>
      <c r="J38" s="59"/>
      <c r="K38" s="59"/>
      <c r="L38" s="59"/>
      <c r="M38" s="59"/>
      <c r="N38" s="59"/>
    </row>
    <row r="39" spans="1:14" ht="81.75" customHeight="1">
      <c r="A39" s="57"/>
      <c r="B39" s="27"/>
      <c r="C39" s="27"/>
      <c r="D39" s="60"/>
      <c r="E39" s="59"/>
      <c r="F39" s="59"/>
      <c r="G39" s="59"/>
      <c r="H39" s="59"/>
      <c r="I39" s="59"/>
      <c r="J39" s="59"/>
      <c r="K39" s="59"/>
      <c r="L39" s="59"/>
      <c r="M39" s="59"/>
      <c r="N39" s="59"/>
    </row>
    <row r="40" spans="1:14" ht="60" customHeight="1">
      <c r="A40" s="57"/>
      <c r="B40" s="27"/>
      <c r="C40" s="27"/>
      <c r="D40" s="27"/>
      <c r="E40" s="61"/>
      <c r="G40" s="62"/>
      <c r="H40" s="63"/>
      <c r="I40" s="64"/>
      <c r="J40" s="65"/>
      <c r="K40" s="65"/>
      <c r="L40" s="65"/>
      <c r="M40" s="65"/>
      <c r="N40" s="65"/>
    </row>
    <row r="41" spans="1:14" ht="19.5" customHeight="1">
      <c r="A41" s="57"/>
      <c r="B41" s="27"/>
      <c r="C41" s="27"/>
      <c r="D41" s="66"/>
      <c r="E41" s="61"/>
      <c r="F41" s="67"/>
      <c r="G41" s="62"/>
      <c r="H41" s="63"/>
      <c r="I41" s="64"/>
      <c r="J41" s="65"/>
      <c r="K41" s="65"/>
      <c r="L41" s="65"/>
      <c r="M41" s="65"/>
      <c r="N41" s="65"/>
    </row>
    <row r="42" spans="1:14" ht="60" customHeight="1">
      <c r="A42" s="57"/>
      <c r="B42" s="27"/>
      <c r="C42" s="27"/>
      <c r="D42" s="68"/>
      <c r="E42" s="61"/>
      <c r="F42" s="67"/>
      <c r="G42" s="62"/>
      <c r="H42" s="63"/>
      <c r="I42" s="64"/>
      <c r="J42" s="65"/>
      <c r="K42" s="65"/>
      <c r="L42" s="65"/>
      <c r="M42" s="65"/>
      <c r="N42" s="65"/>
    </row>
    <row r="43" spans="1:13" ht="108.75" customHeight="1">
      <c r="A43" s="57"/>
      <c r="B43" s="27"/>
      <c r="C43" s="27"/>
      <c r="D43" s="27"/>
      <c r="E43" s="61"/>
      <c r="H43" s="69"/>
      <c r="I43" s="70"/>
      <c r="J43" s="71"/>
      <c r="K43" s="71"/>
      <c r="L43" s="71"/>
      <c r="M43" s="71"/>
    </row>
    <row r="44" spans="1:9" ht="60" customHeight="1">
      <c r="A44" s="57"/>
      <c r="B44" s="27"/>
      <c r="C44" s="27"/>
      <c r="D44" s="72"/>
      <c r="E44" s="61"/>
      <c r="H44" s="69"/>
      <c r="I44" s="53"/>
    </row>
    <row r="45" spans="1:9" ht="19.5" customHeight="1">
      <c r="A45" s="57"/>
      <c r="B45" s="27"/>
      <c r="C45" s="27"/>
      <c r="D45" s="27"/>
      <c r="E45" s="61"/>
      <c r="F45" s="39"/>
      <c r="G45" s="40"/>
      <c r="H45" s="69"/>
      <c r="I45" s="53"/>
    </row>
    <row r="46" spans="1:9" ht="60" customHeight="1">
      <c r="A46" s="57"/>
      <c r="B46" s="27"/>
      <c r="C46" s="27"/>
      <c r="D46" s="72"/>
      <c r="E46" s="61"/>
      <c r="F46" s="39"/>
      <c r="G46" s="40"/>
      <c r="H46" s="69"/>
      <c r="I46" s="53"/>
    </row>
    <row r="47" spans="1:9" ht="19.5" customHeight="1">
      <c r="A47" s="57"/>
      <c r="B47" s="27"/>
      <c r="C47" s="27"/>
      <c r="D47" s="27"/>
      <c r="E47" s="61"/>
      <c r="F47" s="73"/>
      <c r="G47" s="74"/>
      <c r="H47" s="69"/>
      <c r="I47" s="53"/>
    </row>
    <row r="48" spans="1:9" ht="60" customHeight="1">
      <c r="A48" s="57"/>
      <c r="B48" s="27"/>
      <c r="C48" s="27"/>
      <c r="D48" s="72"/>
      <c r="E48" s="61"/>
      <c r="F48" s="73"/>
      <c r="G48" s="74"/>
      <c r="H48" s="69"/>
      <c r="I48" s="53"/>
    </row>
    <row r="49" spans="1:9" ht="60" customHeight="1">
      <c r="A49" s="57"/>
      <c r="B49" s="27"/>
      <c r="C49" s="27"/>
      <c r="D49" s="27"/>
      <c r="E49" s="61"/>
      <c r="F49" s="39"/>
      <c r="G49" s="40"/>
      <c r="H49" s="69"/>
      <c r="I49" s="53"/>
    </row>
    <row r="50" spans="1:9" ht="30" customHeight="1">
      <c r="A50" s="57"/>
      <c r="B50" s="27"/>
      <c r="C50" s="27"/>
      <c r="D50" s="27"/>
      <c r="F50" s="39"/>
      <c r="G50" s="40"/>
      <c r="H50" s="69"/>
      <c r="I50" s="53"/>
    </row>
    <row r="51" spans="1:9" ht="30" customHeight="1">
      <c r="A51" s="57"/>
      <c r="B51" s="27"/>
      <c r="C51" s="27"/>
      <c r="D51" s="27"/>
      <c r="F51" s="39"/>
      <c r="G51" s="40"/>
      <c r="H51" s="75"/>
      <c r="I51" s="53"/>
    </row>
    <row r="52" spans="1:9" ht="30" customHeight="1">
      <c r="A52" s="57"/>
      <c r="B52" s="27"/>
      <c r="C52" s="27"/>
      <c r="D52" s="27"/>
      <c r="E52" s="76"/>
      <c r="F52" s="77"/>
      <c r="G52" s="74"/>
      <c r="H52" s="78"/>
      <c r="I52" s="42"/>
    </row>
    <row r="53" spans="1:9" ht="30" customHeight="1">
      <c r="A53" s="57"/>
      <c r="B53" s="27"/>
      <c r="C53" s="27"/>
      <c r="D53" s="27"/>
      <c r="E53" s="76"/>
      <c r="F53" s="77"/>
      <c r="G53" s="74"/>
      <c r="H53" s="78"/>
      <c r="I53" s="42"/>
    </row>
    <row r="54" spans="1:9" ht="30" customHeight="1">
      <c r="A54" s="57"/>
      <c r="B54" s="27"/>
      <c r="C54" s="27"/>
      <c r="D54" s="27"/>
      <c r="E54" s="78"/>
      <c r="F54" s="77"/>
      <c r="G54" s="74"/>
      <c r="H54" s="78"/>
      <c r="I54" s="42"/>
    </row>
    <row r="55" spans="1:9" ht="30" customHeight="1">
      <c r="A55" s="57"/>
      <c r="B55" s="27"/>
      <c r="C55" s="27"/>
      <c r="D55" s="27"/>
      <c r="E55" s="56"/>
      <c r="F55" s="39"/>
      <c r="G55" s="40"/>
      <c r="H55" s="56"/>
      <c r="I55" s="53"/>
    </row>
    <row r="56" spans="1:9" ht="30" customHeight="1">
      <c r="A56" s="57"/>
      <c r="B56" s="27"/>
      <c r="C56" s="27"/>
      <c r="D56" s="27"/>
      <c r="E56" s="56"/>
      <c r="F56" s="39"/>
      <c r="G56" s="40"/>
      <c r="H56" s="56"/>
      <c r="I56" s="53"/>
    </row>
    <row r="57" spans="1:9" ht="30" customHeight="1">
      <c r="A57" s="57"/>
      <c r="B57" s="27"/>
      <c r="C57" s="27"/>
      <c r="D57" s="27"/>
      <c r="E57" s="79"/>
      <c r="F57" s="73"/>
      <c r="G57" s="74"/>
      <c r="H57" s="79"/>
      <c r="I57" s="80"/>
    </row>
    <row r="58" spans="1:9" ht="30" customHeight="1">
      <c r="A58" s="57"/>
      <c r="B58" s="27"/>
      <c r="C58" s="27"/>
      <c r="D58" s="27"/>
      <c r="H58" s="81"/>
      <c r="I58" s="56"/>
    </row>
    <row r="59" spans="1:9" ht="30" customHeight="1">
      <c r="A59" s="57"/>
      <c r="B59" s="27"/>
      <c r="C59" s="27"/>
      <c r="D59" s="27"/>
      <c r="E59" s="82"/>
      <c r="H59" s="41"/>
      <c r="I59" s="83"/>
    </row>
    <row r="60" spans="1:9" ht="30" customHeight="1">
      <c r="A60" s="57"/>
      <c r="B60" s="27"/>
      <c r="C60" s="27"/>
      <c r="D60" s="27"/>
      <c r="H60" s="41"/>
      <c r="I60" s="83"/>
    </row>
    <row r="61" spans="1:9" ht="30" customHeight="1">
      <c r="A61" s="57"/>
      <c r="B61" s="27"/>
      <c r="C61" s="27"/>
      <c r="D61" s="27"/>
      <c r="E61" s="84"/>
      <c r="F61" s="84"/>
      <c r="G61" s="84"/>
      <c r="H61" s="84"/>
      <c r="I61" s="84"/>
    </row>
    <row r="62" spans="1:9" ht="30" customHeight="1">
      <c r="A62" s="57"/>
      <c r="B62" s="27"/>
      <c r="C62" s="27"/>
      <c r="D62" s="27"/>
      <c r="E62" s="84"/>
      <c r="F62" s="84"/>
      <c r="G62" s="84"/>
      <c r="H62" s="84"/>
      <c r="I62" s="84"/>
    </row>
    <row r="63" spans="1:9" ht="30" customHeight="1">
      <c r="A63" s="57"/>
      <c r="B63" s="27"/>
      <c r="C63" s="27"/>
      <c r="D63" s="27"/>
      <c r="E63" s="84"/>
      <c r="F63" s="84"/>
      <c r="G63" s="84"/>
      <c r="H63" s="84"/>
      <c r="I63" s="84"/>
    </row>
    <row r="64" spans="1:8" ht="30" customHeight="1">
      <c r="A64" s="85"/>
      <c r="B64" s="86"/>
      <c r="C64" s="86"/>
      <c r="D64" s="86"/>
      <c r="H64" s="82"/>
    </row>
    <row r="65" spans="1:4" ht="30" customHeight="1">
      <c r="A65" s="27"/>
      <c r="B65" s="27"/>
      <c r="C65" s="27"/>
      <c r="D65" s="27"/>
    </row>
    <row r="66" spans="1:4" ht="30" customHeight="1">
      <c r="A66" s="27"/>
      <c r="B66" s="27"/>
      <c r="C66" s="27"/>
      <c r="D66" s="27"/>
    </row>
    <row r="67" spans="1:4" ht="30" customHeight="1">
      <c r="A67" s="27"/>
      <c r="B67" s="27"/>
      <c r="C67" s="27"/>
      <c r="D67" s="27"/>
    </row>
    <row r="68" ht="12">
      <c r="H68" s="82"/>
    </row>
    <row r="69" ht="12">
      <c r="H69" s="82"/>
    </row>
    <row r="70" ht="12">
      <c r="H70" s="82"/>
    </row>
    <row r="71" ht="12">
      <c r="H71" s="82"/>
    </row>
    <row r="72" ht="12">
      <c r="H72" s="82"/>
    </row>
    <row r="73" ht="12">
      <c r="H73" s="82"/>
    </row>
    <row r="74" ht="12">
      <c r="H74" s="82"/>
    </row>
    <row r="75" ht="12">
      <c r="H75" s="82"/>
    </row>
    <row r="76" ht="12">
      <c r="H76" s="82"/>
    </row>
    <row r="77" ht="12">
      <c r="H77" s="82"/>
    </row>
    <row r="78" ht="12">
      <c r="H78" s="82"/>
    </row>
    <row r="79" ht="12">
      <c r="H79" s="82"/>
    </row>
    <row r="80" ht="12">
      <c r="H80" s="82"/>
    </row>
    <row r="81" ht="12">
      <c r="H81" s="82"/>
    </row>
    <row r="82" ht="12">
      <c r="H82" s="82"/>
    </row>
    <row r="83" ht="12">
      <c r="H83" s="82"/>
    </row>
    <row r="84" ht="12">
      <c r="H84" s="82"/>
    </row>
    <row r="85" ht="12">
      <c r="H85" s="82"/>
    </row>
    <row r="86" ht="12">
      <c r="H86" s="82"/>
    </row>
    <row r="87" ht="12">
      <c r="H87" s="82"/>
    </row>
    <row r="88" ht="12">
      <c r="H88" s="82"/>
    </row>
    <row r="89" ht="12">
      <c r="H89" s="82"/>
    </row>
    <row r="90" ht="12">
      <c r="H90" s="82"/>
    </row>
    <row r="91" ht="12">
      <c r="H91" s="82"/>
    </row>
    <row r="92" ht="12">
      <c r="H92" s="82"/>
    </row>
    <row r="93" ht="12">
      <c r="H93" s="82"/>
    </row>
    <row r="94" ht="12">
      <c r="H94" s="82"/>
    </row>
    <row r="95" ht="12">
      <c r="H95" s="82"/>
    </row>
    <row r="96" ht="12">
      <c r="H96" s="82"/>
    </row>
    <row r="97" ht="12">
      <c r="H97" s="82"/>
    </row>
    <row r="98" ht="12">
      <c r="H98" s="82"/>
    </row>
    <row r="99" ht="12">
      <c r="H99" s="82"/>
    </row>
    <row r="100" ht="12">
      <c r="H100" s="82"/>
    </row>
    <row r="101" ht="12">
      <c r="H101" s="82"/>
    </row>
    <row r="102" ht="12">
      <c r="H102" s="82"/>
    </row>
    <row r="103" ht="12">
      <c r="H103" s="82"/>
    </row>
    <row r="104" ht="12">
      <c r="H104" s="82"/>
    </row>
    <row r="105" ht="12">
      <c r="H105" s="82"/>
    </row>
    <row r="106" ht="12">
      <c r="H106" s="82"/>
    </row>
    <row r="107" ht="12">
      <c r="H107" s="82"/>
    </row>
    <row r="108" ht="12">
      <c r="H108" s="82"/>
    </row>
    <row r="109" ht="12">
      <c r="H109" s="82"/>
    </row>
    <row r="110" ht="12">
      <c r="H110" s="82"/>
    </row>
    <row r="111" ht="12">
      <c r="H111" s="82"/>
    </row>
    <row r="112" ht="12">
      <c r="H112" s="82"/>
    </row>
    <row r="113" ht="12">
      <c r="H113" s="82"/>
    </row>
    <row r="114" ht="12">
      <c r="H114" s="82"/>
    </row>
    <row r="115" ht="12">
      <c r="H115" s="82"/>
    </row>
    <row r="116" ht="12">
      <c r="H116" s="82"/>
    </row>
    <row r="117" ht="12">
      <c r="H117" s="82"/>
    </row>
    <row r="118" ht="12">
      <c r="H118" s="82"/>
    </row>
    <row r="119" ht="12">
      <c r="H119" s="82"/>
    </row>
    <row r="120" ht="12">
      <c r="H120" s="82"/>
    </row>
    <row r="121" ht="12">
      <c r="H121" s="82"/>
    </row>
    <row r="122" ht="12">
      <c r="H122" s="82"/>
    </row>
    <row r="123" ht="12">
      <c r="H123" s="82"/>
    </row>
    <row r="124" ht="12">
      <c r="H124" s="82"/>
    </row>
    <row r="125" ht="12">
      <c r="H125" s="82"/>
    </row>
    <row r="126" ht="12">
      <c r="H126" s="82"/>
    </row>
    <row r="127" ht="12">
      <c r="H127" s="82"/>
    </row>
    <row r="128" ht="12">
      <c r="H128" s="82"/>
    </row>
    <row r="129" ht="12">
      <c r="H129" s="82"/>
    </row>
    <row r="130" ht="12">
      <c r="H130" s="82"/>
    </row>
    <row r="131" ht="12">
      <c r="H131" s="82"/>
    </row>
    <row r="132" ht="12">
      <c r="H132" s="82"/>
    </row>
    <row r="133" ht="12">
      <c r="H133" s="82"/>
    </row>
    <row r="134" ht="12">
      <c r="H134" s="82"/>
    </row>
    <row r="135" ht="12">
      <c r="H135" s="82"/>
    </row>
    <row r="136" ht="12">
      <c r="H136" s="82"/>
    </row>
    <row r="137" ht="12">
      <c r="H137" s="82"/>
    </row>
    <row r="138" ht="12">
      <c r="H138" s="82"/>
    </row>
    <row r="139" ht="12">
      <c r="H139" s="82"/>
    </row>
    <row r="140" ht="12">
      <c r="H140" s="82"/>
    </row>
    <row r="141" ht="12">
      <c r="H141" s="82"/>
    </row>
    <row r="142" ht="12">
      <c r="H142" s="82"/>
    </row>
    <row r="143" ht="12">
      <c r="H143" s="82"/>
    </row>
    <row r="144" ht="12">
      <c r="H144" s="82"/>
    </row>
  </sheetData>
  <sheetProtection password="CDF3" sheet="1" objects="1" scenarios="1"/>
  <mergeCells count="15">
    <mergeCell ref="D25:D27"/>
    <mergeCell ref="A2:E2"/>
    <mergeCell ref="B11:D11"/>
    <mergeCell ref="B13:D13"/>
    <mergeCell ref="B15:D15"/>
    <mergeCell ref="B17:D17"/>
    <mergeCell ref="A5:E5"/>
    <mergeCell ref="A6:E6"/>
    <mergeCell ref="A7:E7"/>
    <mergeCell ref="A18:D18"/>
    <mergeCell ref="B9:D9"/>
    <mergeCell ref="A1:E1"/>
    <mergeCell ref="A3:E3"/>
    <mergeCell ref="A4:E4"/>
    <mergeCell ref="B22:D22"/>
  </mergeCells>
  <printOptions horizontalCentered="1" verticalCentered="1"/>
  <pageMargins left="0.27569444444444446" right="0" top="0.5902777777777778" bottom="0" header="0.5118055555555555" footer="0.5118055555555555"/>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IV123"/>
  <sheetViews>
    <sheetView showGridLines="0" zoomScalePageLayoutView="0" workbookViewId="0" topLeftCell="A13">
      <selection activeCell="J39" sqref="J39"/>
    </sheetView>
  </sheetViews>
  <sheetFormatPr defaultColWidth="10.875" defaultRowHeight="12"/>
  <cols>
    <col min="1" max="1" width="1.37890625" style="87" customWidth="1"/>
    <col min="2" max="3" width="9.875" style="87" customWidth="1"/>
    <col min="4" max="7" width="10.375" style="87" customWidth="1"/>
    <col min="8" max="10" width="9.125" style="87" customWidth="1"/>
    <col min="11" max="11" width="1.37890625" style="87" customWidth="1"/>
    <col min="12" max="12" width="21.875" style="87" customWidth="1"/>
    <col min="13" max="13" width="3.875" style="88" customWidth="1"/>
    <col min="14" max="16384" width="10.875" style="87" customWidth="1"/>
  </cols>
  <sheetData>
    <row r="1" spans="1:14" s="91" customFormat="1" ht="27.75" customHeight="1">
      <c r="A1" s="722" t="s">
        <v>850</v>
      </c>
      <c r="B1" s="723"/>
      <c r="C1" s="723"/>
      <c r="D1" s="723"/>
      <c r="E1" s="723"/>
      <c r="F1" s="723"/>
      <c r="G1" s="723"/>
      <c r="H1" s="723"/>
      <c r="I1" s="723"/>
      <c r="J1" s="723"/>
      <c r="K1" s="724"/>
      <c r="L1" s="89"/>
      <c r="M1" s="89"/>
      <c r="N1" s="90"/>
    </row>
    <row r="2" spans="1:13" s="91" customFormat="1" ht="6" customHeight="1">
      <c r="A2" s="546"/>
      <c r="B2" s="92"/>
      <c r="C2" s="92"/>
      <c r="D2" s="92"/>
      <c r="E2" s="92"/>
      <c r="F2" s="92"/>
      <c r="G2" s="89"/>
      <c r="H2" s="89"/>
      <c r="I2" s="89"/>
      <c r="J2" s="89"/>
      <c r="K2" s="547"/>
      <c r="L2" s="89"/>
      <c r="M2" s="89"/>
    </row>
    <row r="3" spans="1:13" s="91" customFormat="1" ht="19.5" customHeight="1">
      <c r="A3" s="725"/>
      <c r="B3" s="726"/>
      <c r="C3" s="726"/>
      <c r="D3" s="726"/>
      <c r="E3" s="726"/>
      <c r="F3" s="726"/>
      <c r="G3" s="726"/>
      <c r="H3" s="712" t="s">
        <v>476</v>
      </c>
      <c r="I3" s="712"/>
      <c r="J3" s="712"/>
      <c r="K3" s="713"/>
      <c r="L3" s="93"/>
      <c r="M3" s="94"/>
    </row>
    <row r="4" spans="1:13" s="91" customFormat="1" ht="21.75" customHeight="1">
      <c r="A4" s="548"/>
      <c r="B4" s="95"/>
      <c r="C4" s="95"/>
      <c r="D4" s="96"/>
      <c r="E4" s="96"/>
      <c r="F4" s="97"/>
      <c r="G4" s="97"/>
      <c r="H4" s="98"/>
      <c r="I4" s="98"/>
      <c r="J4" s="98"/>
      <c r="K4" s="549"/>
      <c r="L4" s="90"/>
      <c r="M4" s="90"/>
    </row>
    <row r="5" spans="1:13" s="91" customFormat="1" ht="24" customHeight="1">
      <c r="A5" s="727" t="s">
        <v>477</v>
      </c>
      <c r="B5" s="728"/>
      <c r="C5" s="728"/>
      <c r="D5" s="728"/>
      <c r="E5" s="728"/>
      <c r="F5" s="728"/>
      <c r="G5" s="728"/>
      <c r="H5" s="728"/>
      <c r="I5" s="728"/>
      <c r="J5" s="728"/>
      <c r="K5" s="729"/>
      <c r="L5" s="93"/>
      <c r="M5" s="94"/>
    </row>
    <row r="6" spans="1:13" s="91" customFormat="1" ht="21.75" customHeight="1">
      <c r="A6" s="548"/>
      <c r="B6" s="95"/>
      <c r="C6" s="95"/>
      <c r="D6" s="96"/>
      <c r="E6" s="96"/>
      <c r="F6" s="97"/>
      <c r="G6" s="97"/>
      <c r="H6" s="98"/>
      <c r="I6" s="98"/>
      <c r="J6" s="98"/>
      <c r="K6" s="549"/>
      <c r="L6" s="90"/>
      <c r="M6" s="90"/>
    </row>
    <row r="7" spans="1:13" s="91" customFormat="1" ht="19.5" customHeight="1">
      <c r="A7" s="550"/>
      <c r="B7" s="730" t="s">
        <v>366</v>
      </c>
      <c r="C7" s="730"/>
      <c r="D7" s="731" t="str">
        <f>IF(Accueil!B9="","",Accueil!B9)</f>
        <v>CENTRE SOCIAL DE LA CAPELETTE</v>
      </c>
      <c r="E7" s="731"/>
      <c r="F7" s="731"/>
      <c r="G7" s="731"/>
      <c r="H7" s="731"/>
      <c r="I7" s="731"/>
      <c r="J7" s="731"/>
      <c r="K7" s="551"/>
      <c r="L7" s="99"/>
      <c r="M7" s="90"/>
    </row>
    <row r="8" spans="1:13" s="91" customFormat="1" ht="7.5" customHeight="1">
      <c r="A8" s="552"/>
      <c r="B8" s="100"/>
      <c r="D8" s="101"/>
      <c r="E8" s="102"/>
      <c r="F8" s="102"/>
      <c r="I8" s="98"/>
      <c r="J8" s="98"/>
      <c r="K8" s="549"/>
      <c r="L8" s="90"/>
      <c r="M8" s="90"/>
    </row>
    <row r="9" spans="1:13" s="103" customFormat="1" ht="19.5" customHeight="1">
      <c r="A9" s="550"/>
      <c r="B9" s="100" t="s">
        <v>456</v>
      </c>
      <c r="D9" s="731">
        <f>IF(Accueil!B11="","",Accueil!B11)</f>
      </c>
      <c r="E9" s="731"/>
      <c r="F9" s="731"/>
      <c r="G9" s="731"/>
      <c r="H9" s="731"/>
      <c r="I9" s="731"/>
      <c r="J9" s="731"/>
      <c r="K9" s="553"/>
      <c r="L9" s="104"/>
      <c r="M9" s="105"/>
    </row>
    <row r="10" spans="1:13" s="91" customFormat="1" ht="21.75" customHeight="1">
      <c r="A10" s="552"/>
      <c r="B10" s="106"/>
      <c r="C10" s="106"/>
      <c r="D10" s="106"/>
      <c r="E10" s="107"/>
      <c r="F10" s="108"/>
      <c r="G10" s="109"/>
      <c r="H10" s="90"/>
      <c r="I10" s="90"/>
      <c r="J10" s="90"/>
      <c r="K10" s="549"/>
      <c r="L10" s="90"/>
      <c r="M10" s="90"/>
    </row>
    <row r="11" spans="1:13" s="112" customFormat="1" ht="24" customHeight="1">
      <c r="A11" s="714" t="s">
        <v>478</v>
      </c>
      <c r="B11" s="715" t="s">
        <v>479</v>
      </c>
      <c r="C11" s="715"/>
      <c r="D11" s="715"/>
      <c r="E11" s="715"/>
      <c r="F11" s="715"/>
      <c r="G11" s="715"/>
      <c r="H11" s="715"/>
      <c r="I11" s="715"/>
      <c r="J11" s="715"/>
      <c r="K11" s="716"/>
      <c r="L11" s="110"/>
      <c r="M11" s="111"/>
    </row>
    <row r="12" spans="1:13" s="116" customFormat="1" ht="19.5" customHeight="1">
      <c r="A12" s="554"/>
      <c r="B12" s="113"/>
      <c r="C12" s="114"/>
      <c r="D12" s="107"/>
      <c r="E12" s="108"/>
      <c r="F12" s="108"/>
      <c r="G12" s="115"/>
      <c r="H12" s="115"/>
      <c r="I12" s="115"/>
      <c r="J12" s="115"/>
      <c r="K12" s="555"/>
      <c r="L12" s="115"/>
      <c r="M12" s="115"/>
    </row>
    <row r="13" spans="1:13" s="116" customFormat="1" ht="19.5" customHeight="1">
      <c r="A13" s="554"/>
      <c r="B13" s="117" t="s">
        <v>480</v>
      </c>
      <c r="C13" s="721" t="s">
        <v>945</v>
      </c>
      <c r="D13" s="721"/>
      <c r="E13" s="721"/>
      <c r="F13" s="118"/>
      <c r="G13" s="44" t="s">
        <v>481</v>
      </c>
      <c r="H13" s="721" t="s">
        <v>946</v>
      </c>
      <c r="I13" s="721"/>
      <c r="J13" s="721"/>
      <c r="K13" s="556"/>
      <c r="L13" s="119"/>
      <c r="M13" s="115"/>
    </row>
    <row r="14" spans="1:13" s="116" customFormat="1" ht="21" customHeight="1">
      <c r="A14" s="554"/>
      <c r="B14" s="117"/>
      <c r="C14" s="114"/>
      <c r="D14" s="117"/>
      <c r="E14" s="120"/>
      <c r="H14" s="121"/>
      <c r="K14" s="557"/>
      <c r="L14" s="122"/>
      <c r="M14" s="115"/>
    </row>
    <row r="15" spans="1:13" s="116" customFormat="1" ht="19.5" customHeight="1">
      <c r="A15" s="554"/>
      <c r="B15" s="117" t="s">
        <v>482</v>
      </c>
      <c r="C15" s="721" t="s">
        <v>948</v>
      </c>
      <c r="D15" s="721"/>
      <c r="E15" s="721"/>
      <c r="G15" s="44" t="s">
        <v>483</v>
      </c>
      <c r="H15" s="721" t="s">
        <v>947</v>
      </c>
      <c r="I15" s="721"/>
      <c r="J15" s="721"/>
      <c r="K15" s="556"/>
      <c r="L15" s="119"/>
      <c r="M15" s="115"/>
    </row>
    <row r="16" spans="1:256" ht="19.5" customHeight="1">
      <c r="A16" s="558"/>
      <c r="B16" s="123"/>
      <c r="C16" s="123"/>
      <c r="D16" s="123"/>
      <c r="E16" s="123"/>
      <c r="F16" s="123"/>
      <c r="G16" s="123"/>
      <c r="H16" s="123"/>
      <c r="I16" s="123"/>
      <c r="J16" s="123"/>
      <c r="K16" s="55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3" s="112" customFormat="1" ht="24" customHeight="1">
      <c r="A17" s="714" t="s">
        <v>484</v>
      </c>
      <c r="B17" s="715"/>
      <c r="C17" s="715"/>
      <c r="D17" s="715"/>
      <c r="E17" s="715"/>
      <c r="F17" s="715"/>
      <c r="G17" s="715"/>
      <c r="H17" s="715"/>
      <c r="I17" s="715"/>
      <c r="J17" s="715"/>
      <c r="K17" s="716"/>
      <c r="L17" s="110"/>
      <c r="M17" s="111"/>
    </row>
    <row r="18" spans="1:13" s="130" customFormat="1" ht="7.5" customHeight="1">
      <c r="A18" s="560"/>
      <c r="B18" s="124"/>
      <c r="C18" s="125"/>
      <c r="D18" s="124"/>
      <c r="E18" s="126"/>
      <c r="F18" s="127"/>
      <c r="G18" s="128"/>
      <c r="H18" s="125"/>
      <c r="I18" s="125"/>
      <c r="J18" s="125"/>
      <c r="K18" s="561"/>
      <c r="L18" s="125"/>
      <c r="M18" s="129"/>
    </row>
    <row r="19" spans="1:13" s="130" customFormat="1" ht="28.5" customHeight="1">
      <c r="A19" s="717" t="s">
        <v>389</v>
      </c>
      <c r="B19" s="718"/>
      <c r="C19" s="718"/>
      <c r="D19" s="718"/>
      <c r="E19" s="718"/>
      <c r="F19" s="718"/>
      <c r="G19" s="718"/>
      <c r="H19" s="718"/>
      <c r="I19" s="718"/>
      <c r="J19" s="718"/>
      <c r="K19" s="562"/>
      <c r="M19" s="129"/>
    </row>
    <row r="20" spans="1:13" s="130" customFormat="1" ht="15.75" customHeight="1">
      <c r="A20" s="560"/>
      <c r="B20" s="131" t="s">
        <v>382</v>
      </c>
      <c r="C20" s="132"/>
      <c r="D20" s="132"/>
      <c r="E20" s="132"/>
      <c r="F20" s="132"/>
      <c r="G20" s="132"/>
      <c r="H20" s="132"/>
      <c r="I20" s="132"/>
      <c r="J20" s="132"/>
      <c r="K20" s="563"/>
      <c r="L20" s="133"/>
      <c r="M20" s="129"/>
    </row>
    <row r="21" spans="1:13" s="130" customFormat="1" ht="22.5" customHeight="1">
      <c r="A21" s="560"/>
      <c r="B21" s="719" t="str">
        <f>IF(Accueil!B13="","",Accueil!B13)</f>
        <v>CENTRE SOCIAL DE LA CAPELETTE</v>
      </c>
      <c r="C21" s="719"/>
      <c r="D21" s="719"/>
      <c r="E21" s="719"/>
      <c r="F21" s="719"/>
      <c r="G21" s="719"/>
      <c r="H21" s="719"/>
      <c r="I21" s="719"/>
      <c r="J21" s="719"/>
      <c r="K21" s="564"/>
      <c r="L21" s="134"/>
      <c r="M21" s="129"/>
    </row>
    <row r="22" spans="1:13" s="130" customFormat="1" ht="9.75" customHeight="1">
      <c r="A22" s="560"/>
      <c r="B22" s="135"/>
      <c r="C22" s="135"/>
      <c r="D22" s="135"/>
      <c r="E22" s="135"/>
      <c r="F22" s="135"/>
      <c r="G22" s="135"/>
      <c r="H22" s="135"/>
      <c r="I22" s="135"/>
      <c r="J22" s="135"/>
      <c r="K22" s="565"/>
      <c r="L22" s="135"/>
      <c r="M22" s="129"/>
    </row>
    <row r="23" spans="1:13" s="130" customFormat="1" ht="30" customHeight="1">
      <c r="A23" s="560"/>
      <c r="B23" s="720" t="s">
        <v>383</v>
      </c>
      <c r="C23" s="720"/>
      <c r="D23" s="720"/>
      <c r="E23" s="720"/>
      <c r="F23" s="720"/>
      <c r="G23" s="720"/>
      <c r="H23" s="720"/>
      <c r="I23" s="720"/>
      <c r="J23" s="720"/>
      <c r="K23" s="563"/>
      <c r="L23" s="133"/>
      <c r="M23" s="129"/>
    </row>
    <row r="24" spans="1:13" s="130" customFormat="1" ht="9.75" customHeight="1">
      <c r="A24" s="560"/>
      <c r="B24" s="517"/>
      <c r="C24" s="136"/>
      <c r="D24" s="136"/>
      <c r="E24" s="136"/>
      <c r="F24" s="136"/>
      <c r="G24" s="136"/>
      <c r="H24" s="136"/>
      <c r="I24" s="136"/>
      <c r="J24" s="136"/>
      <c r="K24" s="563"/>
      <c r="L24" s="133"/>
      <c r="M24" s="129"/>
    </row>
    <row r="25" spans="1:13" s="130" customFormat="1" ht="12" customHeight="1">
      <c r="A25" s="560"/>
      <c r="B25" s="137"/>
      <c r="F25" s="138" t="s">
        <v>384</v>
      </c>
      <c r="G25" s="138" t="s">
        <v>385</v>
      </c>
      <c r="H25" s="84"/>
      <c r="I25" s="139"/>
      <c r="K25" s="566"/>
      <c r="L25" s="140"/>
      <c r="M25" s="129"/>
    </row>
    <row r="26" spans="1:13" s="130" customFormat="1" ht="19.5" customHeight="1">
      <c r="A26" s="560"/>
      <c r="B26" s="137"/>
      <c r="E26" s="141" t="s">
        <v>386</v>
      </c>
      <c r="F26" s="142">
        <v>707</v>
      </c>
      <c r="G26" s="142">
        <v>707</v>
      </c>
      <c r="H26" s="143"/>
      <c r="I26" s="129"/>
      <c r="K26" s="567"/>
      <c r="L26" s="129"/>
      <c r="M26" s="129"/>
    </row>
    <row r="27" spans="1:13" s="130" customFormat="1" ht="12.75" customHeight="1">
      <c r="A27" s="560"/>
      <c r="B27" s="137"/>
      <c r="C27" s="138" t="s">
        <v>384</v>
      </c>
      <c r="D27" s="138" t="s">
        <v>385</v>
      </c>
      <c r="E27" s="141"/>
      <c r="F27" s="144"/>
      <c r="G27" s="144"/>
      <c r="H27" s="143"/>
      <c r="I27" s="145" t="s">
        <v>384</v>
      </c>
      <c r="J27" s="145" t="s">
        <v>385</v>
      </c>
      <c r="K27" s="567"/>
      <c r="L27" s="129"/>
      <c r="M27" s="129"/>
    </row>
    <row r="28" spans="1:13" s="130" customFormat="1" ht="19.5" customHeight="1">
      <c r="A28" s="560"/>
      <c r="B28" s="44" t="s">
        <v>387</v>
      </c>
      <c r="C28" s="146">
        <v>214</v>
      </c>
      <c r="D28" s="146">
        <v>214</v>
      </c>
      <c r="F28" s="147"/>
      <c r="H28" s="44" t="s">
        <v>388</v>
      </c>
      <c r="I28" s="146">
        <v>493</v>
      </c>
      <c r="J28" s="146">
        <v>493</v>
      </c>
      <c r="K28" s="567"/>
      <c r="L28" s="129"/>
      <c r="M28" s="129"/>
    </row>
    <row r="29" spans="1:13" s="130" customFormat="1" ht="9.75" customHeight="1">
      <c r="A29" s="560"/>
      <c r="B29" s="148"/>
      <c r="C29" s="44"/>
      <c r="D29" s="149"/>
      <c r="H29" s="149"/>
      <c r="I29" s="44"/>
      <c r="K29" s="567"/>
      <c r="L29" s="129"/>
      <c r="M29" s="129"/>
    </row>
    <row r="30" spans="1:13" s="130" customFormat="1" ht="19.5" customHeight="1">
      <c r="A30" s="560"/>
      <c r="B30" s="707" t="s">
        <v>268</v>
      </c>
      <c r="C30" s="707"/>
      <c r="D30" s="707"/>
      <c r="E30" s="707"/>
      <c r="F30" s="707"/>
      <c r="G30" s="707"/>
      <c r="H30" s="707"/>
      <c r="I30" s="707"/>
      <c r="J30" s="707"/>
      <c r="K30" s="563"/>
      <c r="L30" s="133"/>
      <c r="M30" s="129"/>
    </row>
    <row r="31" spans="1:13" s="130" customFormat="1" ht="17.25" customHeight="1">
      <c r="A31" s="560"/>
      <c r="B31" s="150"/>
      <c r="C31" s="151"/>
      <c r="D31" s="151"/>
      <c r="E31" s="151"/>
      <c r="F31" s="151"/>
      <c r="G31" s="151"/>
      <c r="I31" s="138" t="s">
        <v>384</v>
      </c>
      <c r="J31" s="138" t="s">
        <v>385</v>
      </c>
      <c r="K31" s="563"/>
      <c r="L31" s="133"/>
      <c r="M31" s="129"/>
    </row>
    <row r="32" spans="1:13" s="130" customFormat="1" ht="19.5" customHeight="1">
      <c r="A32" s="560"/>
      <c r="B32" s="152" t="s">
        <v>485</v>
      </c>
      <c r="C32" s="132"/>
      <c r="D32" s="132"/>
      <c r="E32" s="132"/>
      <c r="I32" s="153">
        <v>38</v>
      </c>
      <c r="J32" s="154">
        <v>38</v>
      </c>
      <c r="K32" s="562"/>
      <c r="M32" s="129"/>
    </row>
    <row r="33" spans="1:13" s="130" customFormat="1" ht="18.75" customHeight="1">
      <c r="A33" s="560"/>
      <c r="B33" s="155" t="s">
        <v>391</v>
      </c>
      <c r="C33" s="132"/>
      <c r="D33" s="132"/>
      <c r="E33" s="132"/>
      <c r="F33" s="132"/>
      <c r="G33" s="132"/>
      <c r="I33" s="132"/>
      <c r="J33" s="132"/>
      <c r="K33" s="563"/>
      <c r="L33" s="133"/>
      <c r="M33" s="129"/>
    </row>
    <row r="34" spans="1:13" s="130" customFormat="1" ht="10.5" customHeight="1">
      <c r="A34" s="560"/>
      <c r="G34" s="156"/>
      <c r="I34" s="138" t="s">
        <v>384</v>
      </c>
      <c r="J34" s="138" t="s">
        <v>385</v>
      </c>
      <c r="K34" s="567"/>
      <c r="L34" s="129"/>
      <c r="M34" s="129"/>
    </row>
    <row r="35" spans="1:13" s="130" customFormat="1" ht="19.5" customHeight="1">
      <c r="A35" s="560"/>
      <c r="B35" s="152" t="s">
        <v>392</v>
      </c>
      <c r="C35" s="132"/>
      <c r="D35" s="132"/>
      <c r="E35" s="132"/>
      <c r="I35" s="153">
        <v>30</v>
      </c>
      <c r="J35" s="154">
        <v>26</v>
      </c>
      <c r="K35" s="568"/>
      <c r="M35" s="129"/>
    </row>
    <row r="36" spans="1:13" s="130" customFormat="1" ht="9.75" customHeight="1">
      <c r="A36" s="560"/>
      <c r="B36" s="157"/>
      <c r="C36" s="132"/>
      <c r="D36" s="132"/>
      <c r="E36" s="132"/>
      <c r="F36" s="149"/>
      <c r="G36" s="149"/>
      <c r="I36" s="158"/>
      <c r="J36" s="147"/>
      <c r="K36" s="568"/>
      <c r="L36" s="149"/>
      <c r="M36" s="129"/>
    </row>
    <row r="37" spans="1:13" s="130" customFormat="1" ht="19.5" customHeight="1">
      <c r="A37" s="560"/>
      <c r="B37" s="131" t="s">
        <v>590</v>
      </c>
      <c r="C37" s="132"/>
      <c r="D37" s="132"/>
      <c r="E37" s="132"/>
      <c r="I37" s="153">
        <v>9.85</v>
      </c>
      <c r="J37" s="153">
        <v>9</v>
      </c>
      <c r="K37" s="569"/>
      <c r="L37" s="159"/>
      <c r="M37" s="149"/>
    </row>
    <row r="38" spans="1:13" s="130" customFormat="1" ht="10.5" customHeight="1">
      <c r="A38" s="560"/>
      <c r="B38" s="160"/>
      <c r="F38" s="129"/>
      <c r="G38" s="129"/>
      <c r="I38" s="161"/>
      <c r="J38" s="162"/>
      <c r="K38" s="567"/>
      <c r="L38" s="129"/>
      <c r="M38" s="129"/>
    </row>
    <row r="39" spans="1:13" s="130" customFormat="1" ht="19.5" customHeight="1">
      <c r="A39" s="560"/>
      <c r="B39" s="152" t="s">
        <v>486</v>
      </c>
      <c r="C39" s="132"/>
      <c r="D39" s="132"/>
      <c r="E39" s="132"/>
      <c r="I39" s="153">
        <v>134412</v>
      </c>
      <c r="J39" s="154">
        <v>134412</v>
      </c>
      <c r="K39" s="568"/>
      <c r="L39" s="149"/>
      <c r="M39" s="129"/>
    </row>
    <row r="40" spans="1:13" s="130" customFormat="1" ht="9" customHeight="1">
      <c r="A40" s="560"/>
      <c r="G40" s="129"/>
      <c r="H40" s="129"/>
      <c r="I40" s="163"/>
      <c r="J40" s="129"/>
      <c r="K40" s="567"/>
      <c r="L40" s="164"/>
      <c r="M40" s="129"/>
    </row>
    <row r="41" spans="1:13" s="130" customFormat="1" ht="36" customHeight="1" thickBot="1">
      <c r="A41" s="560"/>
      <c r="B41" s="708" t="s">
        <v>393</v>
      </c>
      <c r="C41" s="708"/>
      <c r="D41" s="708"/>
      <c r="E41" s="708"/>
      <c r="F41" s="708"/>
      <c r="G41" s="708"/>
      <c r="H41" s="708"/>
      <c r="I41" s="708"/>
      <c r="J41" s="708"/>
      <c r="K41" s="570"/>
      <c r="L41" s="165"/>
      <c r="M41" s="129"/>
    </row>
    <row r="42" spans="1:13" s="130" customFormat="1" ht="31.5" customHeight="1" thickBot="1">
      <c r="A42" s="709" t="str">
        <f>Accueil!$B$9&amp;" "&amp;"/"&amp;" "&amp;Accueil!$B$13</f>
        <v>CENTRE SOCIAL DE LA CAPELETTE / CENTRE SOCIAL DE LA CAPELETTE</v>
      </c>
      <c r="B42" s="710"/>
      <c r="C42" s="710"/>
      <c r="D42" s="710"/>
      <c r="E42" s="710"/>
      <c r="F42" s="710"/>
      <c r="G42" s="710"/>
      <c r="H42" s="710"/>
      <c r="I42" s="710"/>
      <c r="J42" s="710"/>
      <c r="K42" s="711"/>
      <c r="L42" s="165"/>
      <c r="M42" s="129"/>
    </row>
    <row r="43" spans="1:13" s="130" customFormat="1" ht="30" customHeight="1">
      <c r="A43" s="129"/>
      <c r="B43" s="165"/>
      <c r="C43" s="165"/>
      <c r="D43" s="165"/>
      <c r="E43" s="165"/>
      <c r="F43" s="165"/>
      <c r="G43" s="165"/>
      <c r="H43" s="165"/>
      <c r="I43" s="165"/>
      <c r="J43" s="165"/>
      <c r="K43" s="165"/>
      <c r="L43" s="165"/>
      <c r="M43" s="129"/>
    </row>
    <row r="44" s="88" customFormat="1" ht="30" customHeight="1">
      <c r="G44" s="166"/>
    </row>
    <row r="45" s="88" customFormat="1" ht="30" customHeight="1">
      <c r="G45" s="166"/>
    </row>
    <row r="46" spans="2:7" s="88" customFormat="1" ht="30" customHeight="1">
      <c r="B46" s="166"/>
      <c r="C46" s="166"/>
      <c r="D46" s="166"/>
      <c r="E46" s="166"/>
      <c r="F46" s="166"/>
      <c r="G46" s="166"/>
    </row>
    <row r="47" spans="2:7" s="88" customFormat="1" ht="37.5">
      <c r="B47" s="166"/>
      <c r="C47" s="166"/>
      <c r="D47" s="166"/>
      <c r="E47" s="166"/>
      <c r="F47" s="166"/>
      <c r="G47" s="166"/>
    </row>
    <row r="48" spans="2:7" ht="37.5">
      <c r="B48" s="167"/>
      <c r="C48" s="167"/>
      <c r="D48" s="167"/>
      <c r="E48" s="167"/>
      <c r="F48" s="167"/>
      <c r="G48" s="167"/>
    </row>
    <row r="49" spans="2:7" ht="37.5">
      <c r="B49" s="167"/>
      <c r="C49" s="167"/>
      <c r="D49" s="167"/>
      <c r="E49" s="167"/>
      <c r="F49" s="167"/>
      <c r="G49" s="167"/>
    </row>
    <row r="50" spans="2:7" ht="37.5">
      <c r="B50" s="167"/>
      <c r="C50" s="167"/>
      <c r="D50" s="167"/>
      <c r="E50" s="167"/>
      <c r="F50" s="167"/>
      <c r="G50" s="167"/>
    </row>
    <row r="51" spans="2:7" ht="37.5">
      <c r="B51" s="167"/>
      <c r="C51" s="167"/>
      <c r="D51" s="167"/>
      <c r="E51" s="167"/>
      <c r="F51" s="167"/>
      <c r="G51" s="167"/>
    </row>
    <row r="52" spans="2:7" ht="37.5">
      <c r="B52" s="167"/>
      <c r="C52" s="167"/>
      <c r="D52" s="167"/>
      <c r="E52" s="167"/>
      <c r="F52" s="167"/>
      <c r="G52" s="167"/>
    </row>
    <row r="53" spans="2:7" ht="37.5">
      <c r="B53" s="167"/>
      <c r="C53" s="167"/>
      <c r="D53" s="167"/>
      <c r="E53" s="167"/>
      <c r="F53" s="167"/>
      <c r="G53" s="167"/>
    </row>
    <row r="54" spans="2:7" ht="37.5">
      <c r="B54" s="167"/>
      <c r="C54" s="167"/>
      <c r="D54" s="167"/>
      <c r="E54" s="167"/>
      <c r="F54" s="167"/>
      <c r="G54" s="167"/>
    </row>
    <row r="55" spans="2:7" ht="37.5">
      <c r="B55" s="167"/>
      <c r="C55" s="167"/>
      <c r="D55" s="167"/>
      <c r="E55" s="167"/>
      <c r="F55" s="167"/>
      <c r="G55" s="167"/>
    </row>
    <row r="56" spans="2:7" ht="37.5">
      <c r="B56" s="167"/>
      <c r="C56" s="167"/>
      <c r="D56" s="167"/>
      <c r="E56" s="167"/>
      <c r="F56" s="167"/>
      <c r="G56" s="167"/>
    </row>
    <row r="57" spans="2:7" ht="37.5">
      <c r="B57" s="167"/>
      <c r="C57" s="167"/>
      <c r="D57" s="167"/>
      <c r="E57" s="167"/>
      <c r="F57" s="167"/>
      <c r="G57" s="167"/>
    </row>
    <row r="58" spans="2:7" ht="37.5">
      <c r="B58" s="167"/>
      <c r="C58" s="167"/>
      <c r="D58" s="167"/>
      <c r="E58" s="167"/>
      <c r="F58" s="167"/>
      <c r="G58" s="167"/>
    </row>
    <row r="59" spans="2:7" ht="37.5">
      <c r="B59" s="167"/>
      <c r="C59" s="167"/>
      <c r="D59" s="167"/>
      <c r="E59" s="167"/>
      <c r="F59" s="167"/>
      <c r="G59" s="167"/>
    </row>
    <row r="60" spans="2:7" ht="37.5">
      <c r="B60" s="167"/>
      <c r="C60" s="167"/>
      <c r="D60" s="167"/>
      <c r="E60" s="167"/>
      <c r="F60" s="167"/>
      <c r="G60" s="167"/>
    </row>
    <row r="61" spans="2:7" ht="37.5">
      <c r="B61" s="167"/>
      <c r="C61" s="167"/>
      <c r="D61" s="167"/>
      <c r="E61" s="167"/>
      <c r="F61" s="167"/>
      <c r="G61" s="167"/>
    </row>
    <row r="62" spans="2:7" ht="37.5">
      <c r="B62" s="167"/>
      <c r="C62" s="167"/>
      <c r="D62" s="167"/>
      <c r="E62" s="167"/>
      <c r="F62" s="167"/>
      <c r="G62" s="167"/>
    </row>
    <row r="63" spans="2:7" ht="37.5">
      <c r="B63" s="167"/>
      <c r="C63" s="167"/>
      <c r="D63" s="167"/>
      <c r="E63" s="167"/>
      <c r="F63" s="167"/>
      <c r="G63" s="167"/>
    </row>
    <row r="64" spans="2:7" ht="37.5">
      <c r="B64" s="167"/>
      <c r="C64" s="167"/>
      <c r="D64" s="167"/>
      <c r="E64" s="167"/>
      <c r="F64" s="167"/>
      <c r="G64" s="167"/>
    </row>
    <row r="65" spans="2:7" ht="37.5">
      <c r="B65" s="167"/>
      <c r="C65" s="167"/>
      <c r="D65" s="167"/>
      <c r="E65" s="167"/>
      <c r="F65" s="167"/>
      <c r="G65" s="167"/>
    </row>
    <row r="66" spans="2:7" ht="37.5">
      <c r="B66" s="167"/>
      <c r="C66" s="167"/>
      <c r="D66" s="167"/>
      <c r="E66" s="167"/>
      <c r="F66" s="167"/>
      <c r="G66" s="167"/>
    </row>
    <row r="67" spans="2:7" ht="37.5">
      <c r="B67" s="167"/>
      <c r="C67" s="167"/>
      <c r="D67" s="167"/>
      <c r="E67" s="167"/>
      <c r="F67" s="167"/>
      <c r="G67" s="167"/>
    </row>
    <row r="68" spans="2:7" ht="37.5">
      <c r="B68" s="167"/>
      <c r="C68" s="167"/>
      <c r="D68" s="167"/>
      <c r="E68" s="167"/>
      <c r="F68" s="167"/>
      <c r="G68" s="167"/>
    </row>
    <row r="69" spans="2:7" ht="37.5">
      <c r="B69" s="167"/>
      <c r="C69" s="167"/>
      <c r="D69" s="167"/>
      <c r="E69" s="167"/>
      <c r="F69" s="167"/>
      <c r="G69" s="167"/>
    </row>
    <row r="70" spans="2:7" ht="37.5">
      <c r="B70" s="167"/>
      <c r="C70" s="167"/>
      <c r="D70" s="167"/>
      <c r="E70" s="167"/>
      <c r="F70" s="167"/>
      <c r="G70" s="167"/>
    </row>
    <row r="71" spans="2:7" ht="37.5">
      <c r="B71" s="167"/>
      <c r="C71" s="167"/>
      <c r="D71" s="167"/>
      <c r="E71" s="167"/>
      <c r="F71" s="167"/>
      <c r="G71" s="167"/>
    </row>
    <row r="72" spans="2:7" ht="37.5">
      <c r="B72" s="167"/>
      <c r="C72" s="167"/>
      <c r="D72" s="167"/>
      <c r="E72" s="167"/>
      <c r="F72" s="167"/>
      <c r="G72" s="167"/>
    </row>
    <row r="73" ht="12">
      <c r="F73" s="168"/>
    </row>
    <row r="74" ht="12">
      <c r="F74" s="168"/>
    </row>
    <row r="75" ht="12">
      <c r="F75" s="168"/>
    </row>
    <row r="76" ht="12">
      <c r="F76" s="168"/>
    </row>
    <row r="77" ht="12">
      <c r="F77" s="168"/>
    </row>
    <row r="78" ht="12">
      <c r="F78" s="168"/>
    </row>
    <row r="79" ht="12">
      <c r="F79" s="168"/>
    </row>
    <row r="80" ht="12">
      <c r="F80" s="168"/>
    </row>
    <row r="81" ht="12">
      <c r="F81" s="168"/>
    </row>
    <row r="82" ht="12">
      <c r="F82" s="168"/>
    </row>
    <row r="83" ht="12">
      <c r="F83" s="168"/>
    </row>
    <row r="84" ht="12">
      <c r="F84" s="168"/>
    </row>
    <row r="85" ht="12">
      <c r="F85" s="168"/>
    </row>
    <row r="86" ht="12">
      <c r="F86" s="168"/>
    </row>
    <row r="87" ht="12">
      <c r="F87" s="168"/>
    </row>
    <row r="88" ht="12">
      <c r="F88" s="168"/>
    </row>
    <row r="89" ht="12">
      <c r="F89" s="168"/>
    </row>
    <row r="90" ht="12">
      <c r="F90" s="168"/>
    </row>
    <row r="91" ht="12">
      <c r="F91" s="168"/>
    </row>
    <row r="92" ht="12">
      <c r="F92" s="168"/>
    </row>
    <row r="93" ht="12">
      <c r="F93" s="168"/>
    </row>
    <row r="94" ht="12">
      <c r="F94" s="168"/>
    </row>
    <row r="95" ht="12">
      <c r="F95" s="168"/>
    </row>
    <row r="96" ht="12">
      <c r="F96" s="168"/>
    </row>
    <row r="97" ht="12">
      <c r="F97" s="168"/>
    </row>
    <row r="98" ht="12">
      <c r="F98" s="168"/>
    </row>
    <row r="99" ht="12">
      <c r="F99" s="168"/>
    </row>
    <row r="100" ht="12">
      <c r="F100" s="168"/>
    </row>
    <row r="101" ht="12">
      <c r="F101" s="168"/>
    </row>
    <row r="102" ht="12">
      <c r="F102" s="168"/>
    </row>
    <row r="103" ht="12">
      <c r="F103" s="168"/>
    </row>
    <row r="104" ht="12">
      <c r="F104" s="168"/>
    </row>
    <row r="105" ht="12">
      <c r="F105" s="168"/>
    </row>
    <row r="106" ht="12">
      <c r="F106" s="168"/>
    </row>
    <row r="107" ht="12">
      <c r="F107" s="168"/>
    </row>
    <row r="108" ht="12">
      <c r="F108" s="168"/>
    </row>
    <row r="109" ht="12">
      <c r="F109" s="168"/>
    </row>
    <row r="110" ht="12">
      <c r="F110" s="168"/>
    </row>
    <row r="111" ht="12">
      <c r="F111" s="168"/>
    </row>
    <row r="112" ht="12">
      <c r="F112" s="168"/>
    </row>
    <row r="113" ht="12">
      <c r="F113" s="168"/>
    </row>
    <row r="114" ht="12">
      <c r="F114" s="168"/>
    </row>
    <row r="115" ht="12">
      <c r="F115" s="168"/>
    </row>
    <row r="116" ht="12">
      <c r="F116" s="168"/>
    </row>
    <row r="117" ht="12">
      <c r="F117" s="168"/>
    </row>
    <row r="118" ht="12">
      <c r="F118" s="168"/>
    </row>
    <row r="119" ht="12">
      <c r="F119" s="168"/>
    </row>
    <row r="120" ht="12">
      <c r="F120" s="168"/>
    </row>
    <row r="121" ht="12">
      <c r="F121" s="168"/>
    </row>
    <row r="122" ht="12">
      <c r="F122" s="168"/>
    </row>
    <row r="123" ht="12">
      <c r="F123" s="168"/>
    </row>
  </sheetData>
  <sheetProtection password="CDF3" sheet="1" objects="1" scenarios="1"/>
  <mergeCells count="19">
    <mergeCell ref="A1:K1"/>
    <mergeCell ref="A3:G3"/>
    <mergeCell ref="A5:K5"/>
    <mergeCell ref="C15:E15"/>
    <mergeCell ref="H15:J15"/>
    <mergeCell ref="B7:C7"/>
    <mergeCell ref="D7:J7"/>
    <mergeCell ref="D9:J9"/>
    <mergeCell ref="A11:K11"/>
    <mergeCell ref="B30:J30"/>
    <mergeCell ref="B41:J41"/>
    <mergeCell ref="A42:K42"/>
    <mergeCell ref="H3:K3"/>
    <mergeCell ref="A17:K17"/>
    <mergeCell ref="A19:J19"/>
    <mergeCell ref="B21:J21"/>
    <mergeCell ref="B23:J23"/>
    <mergeCell ref="C13:E13"/>
    <mergeCell ref="H13:J13"/>
  </mergeCells>
  <printOptions horizontalCentered="1" verticalCentered="1"/>
  <pageMargins left="0" right="0" top="0" bottom="0" header="0.5118055555555555" footer="0.5118055555555555"/>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L137"/>
  <sheetViews>
    <sheetView showGridLines="0" zoomScalePageLayoutView="0" workbookViewId="0" topLeftCell="A47">
      <selection activeCell="G57" sqref="G57"/>
    </sheetView>
  </sheetViews>
  <sheetFormatPr defaultColWidth="10.875" defaultRowHeight="12"/>
  <cols>
    <col min="1" max="1" width="1.37890625" style="87" customWidth="1"/>
    <col min="2" max="2" width="30.75390625" style="87" customWidth="1"/>
    <col min="3" max="4" width="9.375" style="87" customWidth="1"/>
    <col min="5" max="5" width="5.00390625" style="87" customWidth="1"/>
    <col min="6" max="6" width="30.75390625" style="87" customWidth="1"/>
    <col min="7" max="8" width="9.375" style="87" customWidth="1"/>
    <col min="9" max="9" width="5.00390625" style="87" customWidth="1"/>
    <col min="10" max="10" width="1.875" style="87" customWidth="1"/>
    <col min="11" max="16384" width="10.875" style="87" customWidth="1"/>
  </cols>
  <sheetData>
    <row r="1" spans="1:12" ht="31.5" customHeight="1">
      <c r="A1" s="722" t="s">
        <v>475</v>
      </c>
      <c r="B1" s="723"/>
      <c r="C1" s="723"/>
      <c r="D1" s="723"/>
      <c r="E1" s="723"/>
      <c r="F1" s="723"/>
      <c r="G1" s="723"/>
      <c r="H1" s="723"/>
      <c r="I1" s="723"/>
      <c r="J1" s="724"/>
      <c r="K1" s="169"/>
      <c r="L1" s="169"/>
    </row>
    <row r="2" spans="1:12" ht="4.5" customHeight="1" thickBot="1">
      <c r="A2" s="571"/>
      <c r="B2" s="170"/>
      <c r="C2" s="170"/>
      <c r="D2" s="170"/>
      <c r="E2" s="170"/>
      <c r="F2" s="170"/>
      <c r="G2" s="170"/>
      <c r="H2" s="170"/>
      <c r="I2" s="170"/>
      <c r="J2" s="572"/>
      <c r="K2" s="169"/>
      <c r="L2" s="169"/>
    </row>
    <row r="3" spans="1:10" ht="21" customHeight="1" thickBot="1">
      <c r="A3" s="725" t="s">
        <v>394</v>
      </c>
      <c r="B3" s="726"/>
      <c r="C3" s="726"/>
      <c r="D3" s="726"/>
      <c r="E3" s="726"/>
      <c r="F3" s="726"/>
      <c r="G3" s="726"/>
      <c r="H3" s="733" t="s">
        <v>395</v>
      </c>
      <c r="I3" s="734"/>
      <c r="J3" s="735"/>
    </row>
    <row r="4" spans="1:10" s="171" customFormat="1" ht="34.5" customHeight="1" thickBot="1">
      <c r="A4" s="737" t="s">
        <v>506</v>
      </c>
      <c r="B4" s="738"/>
      <c r="C4" s="738"/>
      <c r="D4" s="738"/>
      <c r="E4" s="738"/>
      <c r="F4" s="738"/>
      <c r="G4" s="738"/>
      <c r="H4" s="738"/>
      <c r="I4" s="738"/>
      <c r="J4" s="739"/>
    </row>
    <row r="5" spans="1:10" s="174" customFormat="1" ht="4.5" customHeight="1">
      <c r="A5" s="573"/>
      <c r="B5" s="172"/>
      <c r="C5" s="173"/>
      <c r="D5" s="173"/>
      <c r="E5" s="173"/>
      <c r="F5" s="173"/>
      <c r="G5" s="173"/>
      <c r="H5" s="173"/>
      <c r="I5" s="173"/>
      <c r="J5" s="574"/>
    </row>
    <row r="6" spans="1:10" ht="19.5" customHeight="1">
      <c r="A6" s="575"/>
      <c r="B6" s="131" t="s">
        <v>507</v>
      </c>
      <c r="C6" s="175"/>
      <c r="D6" s="732" t="str">
        <f>IF(Accueil!B9="","",Accueil!B9)</f>
        <v>CENTRE SOCIAL DE LA CAPELETTE</v>
      </c>
      <c r="E6" s="732"/>
      <c r="F6" s="732"/>
      <c r="G6" s="732"/>
      <c r="H6" s="732"/>
      <c r="I6" s="176"/>
      <c r="J6" s="576"/>
    </row>
    <row r="7" spans="1:10" ht="4.5" customHeight="1">
      <c r="A7" s="575"/>
      <c r="B7" s="152"/>
      <c r="C7" s="177"/>
      <c r="D7" s="177"/>
      <c r="E7" s="177"/>
      <c r="F7" s="177"/>
      <c r="G7" s="177"/>
      <c r="H7" s="177"/>
      <c r="I7" s="177"/>
      <c r="J7" s="576"/>
    </row>
    <row r="8" spans="1:10" ht="21.75" customHeight="1">
      <c r="A8" s="575"/>
      <c r="B8" s="178" t="s">
        <v>382</v>
      </c>
      <c r="C8" s="175"/>
      <c r="D8" s="732" t="str">
        <f>IF(Accueil!B13="","",Accueil!B13)</f>
        <v>CENTRE SOCIAL DE LA CAPELETTE</v>
      </c>
      <c r="E8" s="732"/>
      <c r="F8" s="732"/>
      <c r="G8" s="732"/>
      <c r="H8" s="732"/>
      <c r="I8" s="176"/>
      <c r="J8" s="576"/>
    </row>
    <row r="9" spans="1:10" ht="4.5" customHeight="1">
      <c r="A9" s="575"/>
      <c r="B9" s="179"/>
      <c r="C9" s="38"/>
      <c r="D9" s="38"/>
      <c r="E9" s="38"/>
      <c r="F9" s="38"/>
      <c r="G9" s="38"/>
      <c r="H9" s="38"/>
      <c r="I9" s="38"/>
      <c r="J9" s="576"/>
    </row>
    <row r="10" spans="1:10" ht="19.5" customHeight="1">
      <c r="A10" s="575"/>
      <c r="B10" s="180" t="s">
        <v>508</v>
      </c>
      <c r="C10" s="516">
        <v>40178</v>
      </c>
      <c r="D10" s="736" t="str">
        <f>"Exercice "&amp;ini!A1+1</f>
        <v>Exercice 2014</v>
      </c>
      <c r="E10" s="736"/>
      <c r="F10" s="180" t="s">
        <v>509</v>
      </c>
      <c r="G10" s="516">
        <v>40542</v>
      </c>
      <c r="H10" s="88"/>
      <c r="I10" s="88"/>
      <c r="J10" s="576"/>
    </row>
    <row r="11" spans="1:10" ht="4.5" customHeight="1">
      <c r="A11" s="575"/>
      <c r="B11" s="181"/>
      <c r="C11" s="88"/>
      <c r="D11" s="88"/>
      <c r="E11" s="88"/>
      <c r="F11" s="88"/>
      <c r="G11" s="88"/>
      <c r="H11" s="88"/>
      <c r="I11" s="88"/>
      <c r="J11" s="576"/>
    </row>
    <row r="12" spans="1:11" ht="15" customHeight="1">
      <c r="A12" s="575"/>
      <c r="B12" s="182" t="s">
        <v>510</v>
      </c>
      <c r="C12" s="183" t="s">
        <v>511</v>
      </c>
      <c r="D12" s="183" t="s">
        <v>512</v>
      </c>
      <c r="E12" s="183" t="s">
        <v>513</v>
      </c>
      <c r="F12" s="184" t="s">
        <v>516</v>
      </c>
      <c r="G12" s="183" t="s">
        <v>511</v>
      </c>
      <c r="H12" s="185" t="s">
        <v>512</v>
      </c>
      <c r="I12" s="183" t="s">
        <v>513</v>
      </c>
      <c r="J12" s="576"/>
      <c r="K12" s="88"/>
    </row>
    <row r="13" spans="1:11" ht="19.5" customHeight="1">
      <c r="A13" s="575"/>
      <c r="B13" s="186" t="s">
        <v>517</v>
      </c>
      <c r="C13" s="187">
        <f>SUM(C14:C19)</f>
        <v>28780</v>
      </c>
      <c r="D13" s="187">
        <f>SUM(D14:D19)</f>
        <v>23500</v>
      </c>
      <c r="E13" s="188">
        <f aca="true" t="shared" si="0" ref="E13:E48">IF(D13=0,"",C13/D13)</f>
        <v>1.2246808510638298</v>
      </c>
      <c r="F13" s="189" t="s">
        <v>641</v>
      </c>
      <c r="G13" s="187">
        <f>SUM(G14:G17)</f>
        <v>209534.30000000002</v>
      </c>
      <c r="H13" s="190">
        <f>SUM(H14:H17)</f>
        <v>208908</v>
      </c>
      <c r="I13" s="188">
        <f>IF(H13=0,"",G13/H13)</f>
        <v>1.002997970398453</v>
      </c>
      <c r="J13" s="576"/>
      <c r="K13" s="88"/>
    </row>
    <row r="14" spans="1:11" ht="19.5" customHeight="1">
      <c r="A14" s="575"/>
      <c r="B14" s="191" t="s">
        <v>642</v>
      </c>
      <c r="C14" s="192"/>
      <c r="D14" s="192">
        <v>7112</v>
      </c>
      <c r="E14" s="188">
        <f t="shared" si="0"/>
        <v>0</v>
      </c>
      <c r="F14" s="191" t="s">
        <v>530</v>
      </c>
      <c r="G14" s="192">
        <v>120545.86</v>
      </c>
      <c r="H14" s="193">
        <v>117908</v>
      </c>
      <c r="I14" s="188">
        <f>IF(H14=0,"",G14/H14)</f>
        <v>1.0223721884859382</v>
      </c>
      <c r="J14" s="576"/>
      <c r="K14" s="88"/>
    </row>
    <row r="15" spans="1:11" ht="12.75" customHeight="1">
      <c r="A15" s="575"/>
      <c r="B15" s="191" t="s">
        <v>531</v>
      </c>
      <c r="C15" s="192"/>
      <c r="D15" s="192"/>
      <c r="E15" s="188">
        <f t="shared" si="0"/>
      </c>
      <c r="F15" s="191" t="s">
        <v>532</v>
      </c>
      <c r="G15" s="192">
        <v>72666.99</v>
      </c>
      <c r="H15" s="194">
        <v>15000</v>
      </c>
      <c r="I15" s="188">
        <f aca="true" t="shared" si="1" ref="I15:I54">IF(H15=0,"",G15/H15)</f>
        <v>4.844466000000001</v>
      </c>
      <c r="J15" s="576"/>
      <c r="K15" s="88"/>
    </row>
    <row r="16" spans="1:11" ht="12.75" customHeight="1">
      <c r="A16" s="575"/>
      <c r="B16" s="191" t="s">
        <v>533</v>
      </c>
      <c r="C16" s="192">
        <v>8637</v>
      </c>
      <c r="D16" s="192"/>
      <c r="E16" s="188">
        <f t="shared" si="0"/>
      </c>
      <c r="F16" s="191" t="s">
        <v>534</v>
      </c>
      <c r="G16" s="192">
        <v>16321.45</v>
      </c>
      <c r="H16" s="194">
        <v>76000</v>
      </c>
      <c r="I16" s="188">
        <f t="shared" si="1"/>
        <v>0.21475592105263158</v>
      </c>
      <c r="J16" s="576"/>
      <c r="K16" s="88"/>
    </row>
    <row r="17" spans="1:11" ht="19.5" customHeight="1">
      <c r="A17" s="575"/>
      <c r="B17" s="191" t="s">
        <v>527</v>
      </c>
      <c r="C17" s="192">
        <v>9194</v>
      </c>
      <c r="D17" s="192">
        <v>12718</v>
      </c>
      <c r="E17" s="188">
        <f t="shared" si="0"/>
        <v>0.7229124076112596</v>
      </c>
      <c r="F17" s="195"/>
      <c r="G17" s="196"/>
      <c r="H17" s="197"/>
      <c r="I17" s="188">
        <f t="shared" si="1"/>
      </c>
      <c r="J17" s="576"/>
      <c r="K17" s="88"/>
    </row>
    <row r="18" spans="1:11" ht="12.75" customHeight="1">
      <c r="A18" s="575"/>
      <c r="B18" s="191" t="s">
        <v>528</v>
      </c>
      <c r="C18" s="192">
        <v>10868</v>
      </c>
      <c r="D18" s="192">
        <v>3620</v>
      </c>
      <c r="E18" s="198">
        <f t="shared" si="0"/>
        <v>3.0022099447513813</v>
      </c>
      <c r="F18" s="199" t="s">
        <v>529</v>
      </c>
      <c r="G18" s="192"/>
      <c r="H18" s="200"/>
      <c r="I18" s="188">
        <f t="shared" si="1"/>
      </c>
      <c r="J18" s="576"/>
      <c r="K18" s="88"/>
    </row>
    <row r="19" spans="1:11" ht="12.75" customHeight="1">
      <c r="A19" s="575"/>
      <c r="B19" s="191" t="s">
        <v>348</v>
      </c>
      <c r="C19" s="192">
        <v>81</v>
      </c>
      <c r="D19" s="192">
        <v>50</v>
      </c>
      <c r="E19" s="198">
        <f t="shared" si="0"/>
        <v>1.62</v>
      </c>
      <c r="F19" s="201" t="s">
        <v>349</v>
      </c>
      <c r="G19" s="202">
        <v>40000</v>
      </c>
      <c r="H19" s="203">
        <v>50000</v>
      </c>
      <c r="I19" s="188">
        <f t="shared" si="1"/>
        <v>0.8</v>
      </c>
      <c r="J19" s="576"/>
      <c r="K19" s="88"/>
    </row>
    <row r="20" spans="1:11" ht="12.75" customHeight="1">
      <c r="A20" s="575"/>
      <c r="B20" s="186" t="s">
        <v>350</v>
      </c>
      <c r="C20" s="187">
        <f>SUM(C21:C27)</f>
        <v>14051</v>
      </c>
      <c r="D20" s="187">
        <f>SUM(D21:D27)</f>
        <v>16596</v>
      </c>
      <c r="E20" s="188">
        <f t="shared" si="0"/>
        <v>0.846649795131357</v>
      </c>
      <c r="F20" s="204" t="s">
        <v>351</v>
      </c>
      <c r="G20" s="205">
        <f>G21+G25+G29+G33+G34+G38+G39+G40+G41</f>
        <v>405001.04000000004</v>
      </c>
      <c r="H20" s="206">
        <f>H21+H25+H29+H33+H34+H38+H39+H40+H41</f>
        <v>355440</v>
      </c>
      <c r="I20" s="188">
        <f t="shared" si="1"/>
        <v>1.1394357416160252</v>
      </c>
      <c r="J20" s="576"/>
      <c r="K20" s="88"/>
    </row>
    <row r="21" spans="1:11" ht="12.75" customHeight="1">
      <c r="A21" s="575"/>
      <c r="B21" s="191" t="s">
        <v>352</v>
      </c>
      <c r="C21" s="192"/>
      <c r="D21" s="192"/>
      <c r="E21" s="188">
        <f t="shared" si="0"/>
      </c>
      <c r="F21" s="207" t="s">
        <v>535</v>
      </c>
      <c r="G21" s="208">
        <f>SUM(G22:G24)</f>
        <v>18000</v>
      </c>
      <c r="H21" s="209">
        <f>SUM(H22:H24)</f>
        <v>8000</v>
      </c>
      <c r="I21" s="210">
        <f t="shared" si="1"/>
        <v>2.25</v>
      </c>
      <c r="J21" s="576"/>
      <c r="K21" s="88"/>
    </row>
    <row r="22" spans="1:11" ht="12.75" customHeight="1">
      <c r="A22" s="575"/>
      <c r="B22" s="191" t="s">
        <v>439</v>
      </c>
      <c r="C22" s="192">
        <v>4565</v>
      </c>
      <c r="D22" s="192">
        <v>4468</v>
      </c>
      <c r="E22" s="188">
        <f t="shared" si="0"/>
        <v>1.0217099373321397</v>
      </c>
      <c r="F22" s="207" t="s">
        <v>952</v>
      </c>
      <c r="G22" s="192">
        <v>18000</v>
      </c>
      <c r="H22" s="200">
        <v>8000</v>
      </c>
      <c r="I22" s="188">
        <f t="shared" si="1"/>
        <v>2.25</v>
      </c>
      <c r="J22" s="576"/>
      <c r="K22" s="88"/>
    </row>
    <row r="23" spans="1:12" ht="12.75" customHeight="1">
      <c r="A23" s="575"/>
      <c r="B23" s="191" t="s">
        <v>440</v>
      </c>
      <c r="C23" s="192">
        <v>600</v>
      </c>
      <c r="D23" s="192"/>
      <c r="E23" s="188">
        <f t="shared" si="0"/>
      </c>
      <c r="F23" s="207" t="s">
        <v>441</v>
      </c>
      <c r="G23" s="192"/>
      <c r="H23" s="200"/>
      <c r="I23" s="188">
        <f t="shared" si="1"/>
      </c>
      <c r="J23" s="576"/>
      <c r="K23" s="88"/>
      <c r="L23" s="211"/>
    </row>
    <row r="24" spans="1:11" ht="12.75" customHeight="1">
      <c r="A24" s="575"/>
      <c r="B24" s="191" t="s">
        <v>442</v>
      </c>
      <c r="C24" s="192"/>
      <c r="D24" s="192"/>
      <c r="E24" s="188">
        <f t="shared" si="0"/>
      </c>
      <c r="F24" s="212" t="s">
        <v>443</v>
      </c>
      <c r="G24" s="192"/>
      <c r="H24" s="200"/>
      <c r="I24" s="188">
        <f t="shared" si="1"/>
      </c>
      <c r="J24" s="576"/>
      <c r="K24" s="88"/>
    </row>
    <row r="25" spans="1:11" ht="12.75" customHeight="1">
      <c r="A25" s="575"/>
      <c r="B25" s="191" t="s">
        <v>444</v>
      </c>
      <c r="C25" s="192">
        <v>4780</v>
      </c>
      <c r="D25" s="192">
        <v>8128</v>
      </c>
      <c r="E25" s="188">
        <f t="shared" si="0"/>
        <v>0.5880905511811023</v>
      </c>
      <c r="F25" s="207" t="s">
        <v>445</v>
      </c>
      <c r="G25" s="208">
        <f>SUM(G26:G28)</f>
        <v>6530</v>
      </c>
      <c r="H25" s="209">
        <f>SUM(H26:H28)</f>
        <v>6411</v>
      </c>
      <c r="I25" s="210">
        <f t="shared" si="1"/>
        <v>1.0185618468257682</v>
      </c>
      <c r="J25" s="576"/>
      <c r="K25" s="88"/>
    </row>
    <row r="26" spans="1:11" ht="12.75" customHeight="1">
      <c r="A26" s="575"/>
      <c r="B26" s="191" t="s">
        <v>434</v>
      </c>
      <c r="C26" s="192">
        <v>4076</v>
      </c>
      <c r="D26" s="192">
        <v>4000</v>
      </c>
      <c r="E26" s="188">
        <f t="shared" si="0"/>
        <v>1.019</v>
      </c>
      <c r="F26" s="207" t="s">
        <v>951</v>
      </c>
      <c r="G26" s="192">
        <v>6530</v>
      </c>
      <c r="H26" s="200">
        <v>6411</v>
      </c>
      <c r="I26" s="188">
        <f t="shared" si="1"/>
        <v>1.0185618468257682</v>
      </c>
      <c r="J26" s="576"/>
      <c r="K26" s="88"/>
    </row>
    <row r="27" spans="1:11" ht="22.5" customHeight="1">
      <c r="A27" s="575"/>
      <c r="B27" s="191" t="s">
        <v>643</v>
      </c>
      <c r="C27" s="192">
        <v>30</v>
      </c>
      <c r="D27" s="192"/>
      <c r="E27" s="188">
        <f t="shared" si="0"/>
      </c>
      <c r="F27" s="212"/>
      <c r="G27" s="192"/>
      <c r="H27" s="200"/>
      <c r="I27" s="188">
        <f t="shared" si="1"/>
      </c>
      <c r="J27" s="576"/>
      <c r="K27" s="88"/>
    </row>
    <row r="28" spans="1:11" ht="12.75" customHeight="1">
      <c r="A28" s="575"/>
      <c r="B28" s="186" t="s">
        <v>536</v>
      </c>
      <c r="C28" s="187">
        <f>SUM(C29:C35)</f>
        <v>107185</v>
      </c>
      <c r="D28" s="187">
        <f>SUM(D29:D35)</f>
        <v>97305</v>
      </c>
      <c r="E28" s="188">
        <f t="shared" si="0"/>
        <v>1.1015364061456245</v>
      </c>
      <c r="F28" s="213"/>
      <c r="G28" s="192"/>
      <c r="H28" s="200"/>
      <c r="I28" s="188">
        <f t="shared" si="1"/>
      </c>
      <c r="J28" s="576"/>
      <c r="K28" s="88"/>
    </row>
    <row r="29" spans="1:11" ht="12.75" customHeight="1">
      <c r="A29" s="575"/>
      <c r="B29" s="191" t="s">
        <v>537</v>
      </c>
      <c r="C29" s="192"/>
      <c r="D29" s="192"/>
      <c r="E29" s="188">
        <f t="shared" si="0"/>
      </c>
      <c r="F29" s="207" t="s">
        <v>538</v>
      </c>
      <c r="G29" s="208">
        <f>SUM(G30:G32)</f>
        <v>67224</v>
      </c>
      <c r="H29" s="209">
        <f>SUM(H30:H32)</f>
        <v>69776</v>
      </c>
      <c r="I29" s="210">
        <f t="shared" si="1"/>
        <v>0.9634258197661086</v>
      </c>
      <c r="J29" s="576"/>
      <c r="K29" s="88"/>
    </row>
    <row r="30" spans="1:11" ht="12.75" customHeight="1">
      <c r="A30" s="575"/>
      <c r="B30" s="191" t="s">
        <v>539</v>
      </c>
      <c r="C30" s="192">
        <v>4228</v>
      </c>
      <c r="D30" s="192">
        <v>4170</v>
      </c>
      <c r="E30" s="188">
        <f t="shared" si="0"/>
        <v>1.0139088729016787</v>
      </c>
      <c r="F30" s="213" t="s">
        <v>950</v>
      </c>
      <c r="G30" s="192">
        <v>19124</v>
      </c>
      <c r="H30" s="214">
        <v>18776</v>
      </c>
      <c r="I30" s="188">
        <f t="shared" si="1"/>
        <v>1.0185342991052406</v>
      </c>
      <c r="J30" s="576"/>
      <c r="K30" s="88"/>
    </row>
    <row r="31" spans="1:11" ht="12.75" customHeight="1">
      <c r="A31" s="575"/>
      <c r="B31" s="191" t="s">
        <v>540</v>
      </c>
      <c r="C31" s="192">
        <v>500</v>
      </c>
      <c r="D31" s="192">
        <v>1500</v>
      </c>
      <c r="E31" s="188">
        <f t="shared" si="0"/>
        <v>0.3333333333333333</v>
      </c>
      <c r="F31" s="213" t="s">
        <v>949</v>
      </c>
      <c r="G31" s="192">
        <v>8000</v>
      </c>
      <c r="H31" s="214">
        <v>10000</v>
      </c>
      <c r="I31" s="188">
        <f t="shared" si="1"/>
        <v>0.8</v>
      </c>
      <c r="J31" s="576"/>
      <c r="K31" s="88"/>
    </row>
    <row r="32" spans="1:11" ht="19.5" customHeight="1">
      <c r="A32" s="575"/>
      <c r="B32" s="191" t="s">
        <v>541</v>
      </c>
      <c r="C32" s="192">
        <v>18672</v>
      </c>
      <c r="D32" s="192">
        <v>8000</v>
      </c>
      <c r="E32" s="188">
        <f t="shared" si="0"/>
        <v>2.334</v>
      </c>
      <c r="F32" s="213" t="s">
        <v>953</v>
      </c>
      <c r="G32" s="192">
        <v>40100</v>
      </c>
      <c r="H32" s="214">
        <v>41000</v>
      </c>
      <c r="I32" s="188">
        <f t="shared" si="1"/>
        <v>0.9780487804878049</v>
      </c>
      <c r="J32" s="576"/>
      <c r="K32" s="88"/>
    </row>
    <row r="33" spans="1:11" ht="12.75" customHeight="1">
      <c r="A33" s="575"/>
      <c r="B33" s="191" t="s">
        <v>542</v>
      </c>
      <c r="C33" s="192">
        <v>2561</v>
      </c>
      <c r="D33" s="192">
        <v>850</v>
      </c>
      <c r="E33" s="188">
        <f t="shared" si="0"/>
        <v>3.0129411764705885</v>
      </c>
      <c r="F33" s="215" t="s">
        <v>543</v>
      </c>
      <c r="G33" s="216"/>
      <c r="H33" s="217"/>
      <c r="I33" s="210">
        <f t="shared" si="1"/>
      </c>
      <c r="J33" s="576"/>
      <c r="K33" s="88"/>
    </row>
    <row r="34" spans="1:11" ht="12.75" customHeight="1">
      <c r="A34" s="575"/>
      <c r="B34" s="191" t="s">
        <v>544</v>
      </c>
      <c r="C34" s="192">
        <v>4467</v>
      </c>
      <c r="D34" s="192">
        <v>3706</v>
      </c>
      <c r="E34" s="188">
        <f t="shared" si="0"/>
        <v>1.2053426875337292</v>
      </c>
      <c r="F34" s="207" t="s">
        <v>545</v>
      </c>
      <c r="G34" s="208">
        <f>SUM(G35:G37)</f>
        <v>132964.33000000002</v>
      </c>
      <c r="H34" s="209">
        <f>SUM(H35:H37)</f>
        <v>125815</v>
      </c>
      <c r="I34" s="210">
        <f t="shared" si="1"/>
        <v>1.0568241465644002</v>
      </c>
      <c r="J34" s="576"/>
      <c r="K34" s="88"/>
    </row>
    <row r="35" spans="1:11" ht="12.75" customHeight="1">
      <c r="A35" s="575"/>
      <c r="B35" s="191" t="s">
        <v>546</v>
      </c>
      <c r="C35" s="192">
        <v>76757</v>
      </c>
      <c r="D35" s="192">
        <v>79079</v>
      </c>
      <c r="E35" s="188">
        <f t="shared" si="0"/>
        <v>0.9706369579787302</v>
      </c>
      <c r="F35" s="213" t="s">
        <v>950</v>
      </c>
      <c r="G35" s="192">
        <v>52777.66</v>
      </c>
      <c r="H35" s="218">
        <v>43964</v>
      </c>
      <c r="I35" s="188">
        <f t="shared" si="1"/>
        <v>1.2004744791192794</v>
      </c>
      <c r="J35" s="576"/>
      <c r="K35" s="88"/>
    </row>
    <row r="36" spans="1:11" ht="12.75" customHeight="1">
      <c r="A36" s="575"/>
      <c r="B36" s="219" t="s">
        <v>547</v>
      </c>
      <c r="C36" s="187">
        <f>SUM(C37:C38)</f>
        <v>9996</v>
      </c>
      <c r="D36" s="187">
        <f>SUM(D37:D38)</f>
        <v>18062</v>
      </c>
      <c r="E36" s="188">
        <f t="shared" si="0"/>
        <v>0.5534270844867678</v>
      </c>
      <c r="F36" s="220" t="s">
        <v>955</v>
      </c>
      <c r="G36" s="192">
        <v>67186.67</v>
      </c>
      <c r="H36" s="200">
        <v>81851</v>
      </c>
      <c r="I36" s="188">
        <f t="shared" si="1"/>
        <v>0.8208411626003347</v>
      </c>
      <c r="J36" s="576"/>
      <c r="K36" s="88"/>
    </row>
    <row r="37" spans="1:11" ht="12.75" customHeight="1">
      <c r="A37" s="575"/>
      <c r="B37" s="215" t="s">
        <v>548</v>
      </c>
      <c r="C37" s="192">
        <v>8507</v>
      </c>
      <c r="D37" s="192">
        <v>16562</v>
      </c>
      <c r="E37" s="188">
        <f t="shared" si="0"/>
        <v>0.5136456949643763</v>
      </c>
      <c r="F37" s="213" t="s">
        <v>954</v>
      </c>
      <c r="G37" s="192">
        <v>13000</v>
      </c>
      <c r="H37" s="218"/>
      <c r="I37" s="188">
        <f t="shared" si="1"/>
      </c>
      <c r="J37" s="576"/>
      <c r="K37" s="88"/>
    </row>
    <row r="38" spans="1:11" ht="12.75" customHeight="1">
      <c r="A38" s="575"/>
      <c r="B38" s="215" t="s">
        <v>657</v>
      </c>
      <c r="C38" s="192">
        <v>1489</v>
      </c>
      <c r="D38" s="192">
        <v>1500</v>
      </c>
      <c r="E38" s="188">
        <f t="shared" si="0"/>
        <v>0.9926666666666667</v>
      </c>
      <c r="F38" s="221" t="s">
        <v>446</v>
      </c>
      <c r="G38" s="216">
        <v>76614.99</v>
      </c>
      <c r="H38" s="217">
        <v>70844</v>
      </c>
      <c r="I38" s="210">
        <f t="shared" si="1"/>
        <v>1.0814605330020892</v>
      </c>
      <c r="J38" s="576"/>
      <c r="K38" s="88"/>
    </row>
    <row r="39" spans="1:11" ht="12.75" customHeight="1">
      <c r="A39" s="575"/>
      <c r="B39" s="219" t="s">
        <v>447</v>
      </c>
      <c r="C39" s="192">
        <f>SUM(C40:C42)</f>
        <v>478588</v>
      </c>
      <c r="D39" s="192">
        <f>SUM(D40:D42)</f>
        <v>474037</v>
      </c>
      <c r="E39" s="188">
        <f t="shared" si="0"/>
        <v>1.0096005164153854</v>
      </c>
      <c r="F39" s="221" t="s">
        <v>448</v>
      </c>
      <c r="G39" s="216"/>
      <c r="H39" s="222"/>
      <c r="I39" s="210">
        <f t="shared" si="1"/>
      </c>
      <c r="J39" s="576"/>
      <c r="K39" s="88"/>
    </row>
    <row r="40" spans="1:11" ht="12.75" customHeight="1">
      <c r="A40" s="575"/>
      <c r="B40" s="215" t="s">
        <v>449</v>
      </c>
      <c r="C40" s="192">
        <v>362875</v>
      </c>
      <c r="D40" s="192">
        <v>331159</v>
      </c>
      <c r="E40" s="188">
        <f t="shared" si="0"/>
        <v>1.0957727254883605</v>
      </c>
      <c r="F40" s="221" t="s">
        <v>450</v>
      </c>
      <c r="G40" s="216">
        <v>103667.72</v>
      </c>
      <c r="H40" s="217">
        <v>74594</v>
      </c>
      <c r="I40" s="210">
        <f t="shared" si="1"/>
        <v>1.3897594980829557</v>
      </c>
      <c r="J40" s="576"/>
      <c r="K40" s="88"/>
    </row>
    <row r="41" spans="1:11" ht="12.75" customHeight="1">
      <c r="A41" s="575"/>
      <c r="B41" s="215" t="s">
        <v>451</v>
      </c>
      <c r="C41" s="192">
        <v>104948</v>
      </c>
      <c r="D41" s="192">
        <v>132714</v>
      </c>
      <c r="E41" s="188">
        <f t="shared" si="0"/>
        <v>0.7907831879078319</v>
      </c>
      <c r="F41" s="223" t="s">
        <v>452</v>
      </c>
      <c r="G41" s="216"/>
      <c r="H41" s="222"/>
      <c r="I41" s="210">
        <f t="shared" si="1"/>
      </c>
      <c r="J41" s="576"/>
      <c r="K41" s="88"/>
    </row>
    <row r="42" spans="1:11" ht="12.75" customHeight="1">
      <c r="A42" s="575"/>
      <c r="B42" s="215" t="s">
        <v>453</v>
      </c>
      <c r="C42" s="192">
        <v>10765</v>
      </c>
      <c r="D42" s="192">
        <v>10164</v>
      </c>
      <c r="E42" s="188">
        <f t="shared" si="0"/>
        <v>1.0591302636757183</v>
      </c>
      <c r="F42" s="224"/>
      <c r="G42" s="192"/>
      <c r="H42" s="225"/>
      <c r="I42" s="188">
        <f t="shared" si="1"/>
      </c>
      <c r="J42" s="576"/>
      <c r="K42" s="88"/>
    </row>
    <row r="43" spans="1:11" ht="19.5" customHeight="1">
      <c r="A43" s="575"/>
      <c r="B43" s="226" t="s">
        <v>549</v>
      </c>
      <c r="C43" s="192">
        <v>355</v>
      </c>
      <c r="D43" s="192"/>
      <c r="E43" s="188">
        <f t="shared" si="0"/>
      </c>
      <c r="F43" s="227" t="s">
        <v>346</v>
      </c>
      <c r="G43" s="228">
        <v>11569.53</v>
      </c>
      <c r="H43" s="229">
        <v>14652</v>
      </c>
      <c r="I43" s="188">
        <f t="shared" si="1"/>
        <v>0.7896212121212122</v>
      </c>
      <c r="J43" s="576"/>
      <c r="K43" s="88"/>
    </row>
    <row r="44" spans="1:11" ht="12.75" customHeight="1">
      <c r="A44" s="575"/>
      <c r="B44" s="226" t="s">
        <v>353</v>
      </c>
      <c r="C44" s="192"/>
      <c r="D44" s="192"/>
      <c r="E44" s="188">
        <f t="shared" si="0"/>
      </c>
      <c r="F44" s="227" t="s">
        <v>354</v>
      </c>
      <c r="G44" s="228">
        <v>912.01</v>
      </c>
      <c r="H44" s="229">
        <v>1500</v>
      </c>
      <c r="I44" s="188">
        <f t="shared" si="1"/>
        <v>0.6080066666666667</v>
      </c>
      <c r="J44" s="576"/>
      <c r="K44" s="88"/>
    </row>
    <row r="45" spans="1:11" ht="12.75" customHeight="1">
      <c r="A45" s="575"/>
      <c r="B45" s="226" t="s">
        <v>355</v>
      </c>
      <c r="C45" s="192">
        <v>7576</v>
      </c>
      <c r="D45" s="192">
        <v>24000</v>
      </c>
      <c r="E45" s="188">
        <f t="shared" si="0"/>
        <v>0.31566666666666665</v>
      </c>
      <c r="F45" s="227" t="s">
        <v>356</v>
      </c>
      <c r="G45" s="228">
        <v>39847.61</v>
      </c>
      <c r="H45" s="229">
        <v>23000</v>
      </c>
      <c r="I45" s="188">
        <f t="shared" si="1"/>
        <v>1.7325047826086957</v>
      </c>
      <c r="J45" s="576"/>
      <c r="K45" s="88"/>
    </row>
    <row r="46" spans="1:11" ht="36" customHeight="1">
      <c r="A46" s="575"/>
      <c r="B46" s="226" t="s">
        <v>357</v>
      </c>
      <c r="C46" s="192">
        <v>40017</v>
      </c>
      <c r="D46" s="192"/>
      <c r="E46" s="188">
        <f t="shared" si="0"/>
      </c>
      <c r="F46" s="227" t="s">
        <v>564</v>
      </c>
      <c r="G46" s="228">
        <v>4300</v>
      </c>
      <c r="H46" s="229">
        <v>0</v>
      </c>
      <c r="I46" s="188">
        <f t="shared" si="1"/>
      </c>
      <c r="J46" s="576"/>
      <c r="K46" s="88"/>
    </row>
    <row r="47" spans="1:11" ht="12.75" customHeight="1">
      <c r="A47" s="575"/>
      <c r="B47" s="227" t="s">
        <v>565</v>
      </c>
      <c r="C47" s="192"/>
      <c r="D47" s="192"/>
      <c r="E47" s="188">
        <f t="shared" si="0"/>
      </c>
      <c r="F47" s="227" t="s">
        <v>566</v>
      </c>
      <c r="G47" s="228">
        <v>4079.59</v>
      </c>
      <c r="H47" s="229"/>
      <c r="I47" s="188">
        <f t="shared" si="1"/>
      </c>
      <c r="J47" s="576"/>
      <c r="K47" s="88"/>
    </row>
    <row r="48" spans="1:11" ht="12.75" customHeight="1">
      <c r="A48" s="575"/>
      <c r="B48" s="230" t="s">
        <v>567</v>
      </c>
      <c r="C48" s="231">
        <f>C13+C20+C28+C36+C39+C43+C44+C45+C46+C47</f>
        <v>686548</v>
      </c>
      <c r="D48" s="231">
        <f>D13+D20+D28+D36+D39+D43+D44+D45+D46+D47</f>
        <v>653500</v>
      </c>
      <c r="E48" s="188">
        <f t="shared" si="0"/>
        <v>1.0505707727620506</v>
      </c>
      <c r="F48" s="232" t="s">
        <v>568</v>
      </c>
      <c r="G48" s="233">
        <f>G13+G19+G20+G43+G44+G45+G46+G47+G18</f>
        <v>715244.0800000001</v>
      </c>
      <c r="H48" s="234">
        <f>H13+H19+H20+H43+H44+H45+H46+H47+H18</f>
        <v>653500</v>
      </c>
      <c r="I48" s="210">
        <f t="shared" si="1"/>
        <v>1.0944821423106352</v>
      </c>
      <c r="J48" s="576"/>
      <c r="K48" s="88"/>
    </row>
    <row r="49" spans="1:11" ht="12.75" customHeight="1">
      <c r="A49" s="575"/>
      <c r="B49" s="230" t="s">
        <v>569</v>
      </c>
      <c r="C49" s="231">
        <f>IF(G48&gt;C48,G48-C48,"0")</f>
        <v>28696.080000000075</v>
      </c>
      <c r="D49" s="231" t="str">
        <f>IF(H48&gt;D48,H48-D48,"0")</f>
        <v>0</v>
      </c>
      <c r="E49" s="188" t="e">
        <f>IF(D48=0,"",C49/D49)</f>
        <v>#DIV/0!</v>
      </c>
      <c r="F49" s="232" t="s">
        <v>570</v>
      </c>
      <c r="G49" s="208" t="str">
        <f>IF(C48&gt;G48,C48-G48,"0")</f>
        <v>0</v>
      </c>
      <c r="H49" s="209" t="str">
        <f>IF(D48&gt;H48,D48-H48,"0")</f>
        <v>0</v>
      </c>
      <c r="I49" s="210" t="e">
        <f>IF(H48=0,"",G49/H49)</f>
        <v>#DIV/0!</v>
      </c>
      <c r="J49" s="576"/>
      <c r="K49" s="88"/>
    </row>
    <row r="50" spans="1:11" ht="19.5" customHeight="1">
      <c r="A50" s="575"/>
      <c r="B50" s="226" t="s">
        <v>468</v>
      </c>
      <c r="C50" s="187">
        <f>SUM(C51:C53)</f>
        <v>35378</v>
      </c>
      <c r="D50" s="187">
        <f>SUM(D51:D53)</f>
        <v>35378</v>
      </c>
      <c r="E50" s="188">
        <f>IF(D50=0,"",C50/D50)</f>
        <v>1</v>
      </c>
      <c r="F50" s="226" t="s">
        <v>573</v>
      </c>
      <c r="G50" s="187">
        <f>SUM(G51:G53)</f>
        <v>35378</v>
      </c>
      <c r="H50" s="190">
        <f>SUM(H51:H53)</f>
        <v>35378</v>
      </c>
      <c r="I50" s="188">
        <f t="shared" si="1"/>
        <v>1</v>
      </c>
      <c r="J50" s="576"/>
      <c r="K50" s="88"/>
    </row>
    <row r="51" spans="1:11" ht="12.75" customHeight="1">
      <c r="A51" s="575"/>
      <c r="B51" s="191" t="s">
        <v>574</v>
      </c>
      <c r="C51" s="192"/>
      <c r="D51" s="192"/>
      <c r="E51" s="188">
        <f>IF(D51=0,"",C51/D51)</f>
      </c>
      <c r="F51" s="221" t="s">
        <v>575</v>
      </c>
      <c r="G51" s="192">
        <v>35378</v>
      </c>
      <c r="H51" s="214">
        <v>35378</v>
      </c>
      <c r="I51" s="188">
        <f t="shared" si="1"/>
        <v>1</v>
      </c>
      <c r="J51" s="576"/>
      <c r="K51" s="88"/>
    </row>
    <row r="52" spans="1:11" ht="12.75" customHeight="1">
      <c r="A52" s="575"/>
      <c r="B52" s="191" t="s">
        <v>576</v>
      </c>
      <c r="C52" s="192"/>
      <c r="D52" s="192"/>
      <c r="E52" s="188">
        <f>IF(D52=0,"",C52/D52)</f>
      </c>
      <c r="F52" s="191" t="s">
        <v>586</v>
      </c>
      <c r="G52" s="192"/>
      <c r="H52" s="194"/>
      <c r="I52" s="188">
        <f t="shared" si="1"/>
      </c>
      <c r="J52" s="576"/>
      <c r="K52" s="88"/>
    </row>
    <row r="53" spans="1:11" ht="12.75" customHeight="1">
      <c r="A53" s="575"/>
      <c r="B53" s="191" t="s">
        <v>587</v>
      </c>
      <c r="C53" s="192">
        <v>35378</v>
      </c>
      <c r="D53" s="192">
        <v>35378</v>
      </c>
      <c r="E53" s="188">
        <f>IF(D53=0,"",C53/D53)</f>
        <v>1</v>
      </c>
      <c r="F53" s="191" t="s">
        <v>588</v>
      </c>
      <c r="G53" s="192"/>
      <c r="H53" s="194"/>
      <c r="I53" s="188">
        <f t="shared" si="1"/>
      </c>
      <c r="J53" s="576"/>
      <c r="K53" s="88"/>
    </row>
    <row r="54" spans="1:11" ht="12.75">
      <c r="A54" s="575"/>
      <c r="B54" s="230" t="s">
        <v>589</v>
      </c>
      <c r="C54" s="231">
        <f>C48+C50+C49</f>
        <v>750622.0800000001</v>
      </c>
      <c r="D54" s="231">
        <f>D48+D50+D49</f>
        <v>688878</v>
      </c>
      <c r="E54" s="188">
        <f>IF(D54=0,"",C54/D54)</f>
        <v>1.0896299199567994</v>
      </c>
      <c r="F54" s="232" t="s">
        <v>684</v>
      </c>
      <c r="G54" s="231">
        <f>G48+G50+G49</f>
        <v>750622.0800000001</v>
      </c>
      <c r="H54" s="235">
        <f>H48+H50+H49</f>
        <v>688878</v>
      </c>
      <c r="I54" s="210">
        <f t="shared" si="1"/>
        <v>1.0896299199567994</v>
      </c>
      <c r="J54" s="576"/>
      <c r="K54" s="88"/>
    </row>
    <row r="55" spans="1:11" s="241" customFormat="1" ht="10.5" customHeight="1">
      <c r="A55" s="577"/>
      <c r="B55" s="236" t="s">
        <v>591</v>
      </c>
      <c r="C55" s="237"/>
      <c r="D55" s="237"/>
      <c r="E55" s="238"/>
      <c r="F55" s="236" t="s">
        <v>592</v>
      </c>
      <c r="G55" s="237"/>
      <c r="H55" s="239"/>
      <c r="I55" s="239"/>
      <c r="J55" s="578"/>
      <c r="K55" s="240"/>
    </row>
    <row r="56" spans="1:11" s="241" customFormat="1" ht="6" customHeight="1">
      <c r="A56" s="577"/>
      <c r="B56" s="236"/>
      <c r="C56" s="237"/>
      <c r="D56" s="237"/>
      <c r="E56" s="238"/>
      <c r="F56" s="236"/>
      <c r="G56" s="237"/>
      <c r="H56" s="239"/>
      <c r="I56" s="239"/>
      <c r="J56" s="578"/>
      <c r="K56" s="240"/>
    </row>
    <row r="57" spans="1:11" s="241" customFormat="1" ht="10.5" customHeight="1">
      <c r="A57" s="579" t="s">
        <v>593</v>
      </c>
      <c r="B57" s="242"/>
      <c r="C57" s="243" t="s">
        <v>594</v>
      </c>
      <c r="D57" s="244">
        <v>9000</v>
      </c>
      <c r="E57" s="240"/>
      <c r="F57" s="240"/>
      <c r="G57" s="240"/>
      <c r="H57" s="239"/>
      <c r="I57" s="239"/>
      <c r="J57" s="578"/>
      <c r="K57" s="240"/>
    </row>
    <row r="58" spans="1:11" s="241" customFormat="1" ht="10.5" customHeight="1">
      <c r="A58" s="577"/>
      <c r="B58" s="123"/>
      <c r="C58" s="239" t="s">
        <v>595</v>
      </c>
      <c r="D58" s="245">
        <v>16000</v>
      </c>
      <c r="E58" s="238"/>
      <c r="F58" s="240"/>
      <c r="G58" s="240"/>
      <c r="H58" s="239"/>
      <c r="I58" s="239"/>
      <c r="J58" s="578"/>
      <c r="K58" s="240"/>
    </row>
    <row r="59" spans="1:11" s="241" customFormat="1" ht="10.5" customHeight="1">
      <c r="A59" s="577"/>
      <c r="B59" s="123"/>
      <c r="C59" s="239" t="s">
        <v>596</v>
      </c>
      <c r="D59" s="245">
        <v>15000</v>
      </c>
      <c r="E59" s="238"/>
      <c r="F59" s="240"/>
      <c r="G59" s="240"/>
      <c r="H59" s="239"/>
      <c r="I59" s="239"/>
      <c r="J59" s="578"/>
      <c r="K59" s="240"/>
    </row>
    <row r="60" spans="1:11" s="241" customFormat="1" ht="10.5" customHeight="1">
      <c r="A60" s="577"/>
      <c r="B60" s="123"/>
      <c r="C60" s="239" t="s">
        <v>597</v>
      </c>
      <c r="D60" s="245"/>
      <c r="E60" s="238"/>
      <c r="F60" s="240"/>
      <c r="G60" s="240"/>
      <c r="H60" s="239"/>
      <c r="I60" s="239"/>
      <c r="J60" s="578"/>
      <c r="K60" s="240"/>
    </row>
    <row r="61" spans="1:11" s="241" customFormat="1" ht="10.5" customHeight="1">
      <c r="A61" s="577"/>
      <c r="B61" s="246" t="s">
        <v>598</v>
      </c>
      <c r="C61" s="239" t="s">
        <v>599</v>
      </c>
      <c r="D61" s="247">
        <f>D57+D58+D59+D60</f>
        <v>40000</v>
      </c>
      <c r="E61" s="238"/>
      <c r="F61" s="248" t="s">
        <v>600</v>
      </c>
      <c r="G61" s="243" t="s">
        <v>601</v>
      </c>
      <c r="H61" s="245"/>
      <c r="I61" s="239"/>
      <c r="J61" s="578"/>
      <c r="K61" s="240"/>
    </row>
    <row r="62" spans="1:11" s="241" customFormat="1" ht="6" customHeight="1">
      <c r="A62" s="580"/>
      <c r="B62" s="581"/>
      <c r="C62" s="582"/>
      <c r="D62" s="582"/>
      <c r="E62" s="583"/>
      <c r="F62" s="581"/>
      <c r="G62" s="582"/>
      <c r="H62" s="584"/>
      <c r="I62" s="584"/>
      <c r="J62" s="585"/>
      <c r="K62" s="240"/>
    </row>
    <row r="63" ht="12">
      <c r="F63" s="168"/>
    </row>
    <row r="64" ht="12">
      <c r="F64" s="168"/>
    </row>
    <row r="65" ht="12">
      <c r="F65" s="168"/>
    </row>
    <row r="66" ht="12">
      <c r="F66" s="168"/>
    </row>
    <row r="67" ht="12">
      <c r="F67" s="168"/>
    </row>
    <row r="68" ht="12">
      <c r="F68" s="168"/>
    </row>
    <row r="69" ht="12">
      <c r="F69" s="168"/>
    </row>
    <row r="70" ht="12">
      <c r="F70" s="168"/>
    </row>
    <row r="71" ht="12">
      <c r="F71" s="168"/>
    </row>
    <row r="72" ht="12">
      <c r="F72" s="168"/>
    </row>
    <row r="73" ht="12">
      <c r="F73" s="168"/>
    </row>
    <row r="74" ht="12">
      <c r="F74" s="168"/>
    </row>
    <row r="75" ht="12">
      <c r="F75" s="168"/>
    </row>
    <row r="76" ht="12">
      <c r="F76" s="168"/>
    </row>
    <row r="77" ht="12">
      <c r="F77" s="168"/>
    </row>
    <row r="78" ht="12">
      <c r="F78" s="168"/>
    </row>
    <row r="79" ht="12">
      <c r="F79" s="168"/>
    </row>
    <row r="80" ht="12">
      <c r="F80" s="168"/>
    </row>
    <row r="81" ht="12">
      <c r="F81" s="168"/>
    </row>
    <row r="82" ht="12">
      <c r="F82" s="168"/>
    </row>
    <row r="83" ht="12">
      <c r="F83" s="168"/>
    </row>
    <row r="84" ht="12">
      <c r="F84" s="168"/>
    </row>
    <row r="85" ht="12">
      <c r="F85" s="168"/>
    </row>
    <row r="86" ht="12">
      <c r="F86" s="168"/>
    </row>
    <row r="87" ht="12">
      <c r="F87" s="168"/>
    </row>
    <row r="88" ht="12">
      <c r="F88" s="168"/>
    </row>
    <row r="89" ht="12">
      <c r="F89" s="168"/>
    </row>
    <row r="90" ht="12">
      <c r="F90" s="168"/>
    </row>
    <row r="91" ht="12">
      <c r="F91" s="168"/>
    </row>
    <row r="92" ht="12">
      <c r="F92" s="168"/>
    </row>
    <row r="93" ht="12">
      <c r="F93" s="168"/>
    </row>
    <row r="94" ht="12">
      <c r="F94" s="168"/>
    </row>
    <row r="95" ht="12">
      <c r="F95" s="168"/>
    </row>
    <row r="96" ht="12">
      <c r="F96" s="168"/>
    </row>
    <row r="97" ht="12">
      <c r="F97" s="168"/>
    </row>
    <row r="98" ht="12">
      <c r="F98" s="168"/>
    </row>
    <row r="99" ht="12">
      <c r="F99" s="168"/>
    </row>
    <row r="100" ht="12">
      <c r="F100" s="168"/>
    </row>
    <row r="101" ht="12">
      <c r="F101" s="168"/>
    </row>
    <row r="102" ht="12">
      <c r="F102" s="168"/>
    </row>
    <row r="103" ht="12">
      <c r="F103" s="168"/>
    </row>
    <row r="104" ht="12">
      <c r="F104" s="168"/>
    </row>
    <row r="105" ht="12">
      <c r="F105" s="168"/>
    </row>
    <row r="106" ht="12">
      <c r="F106" s="168"/>
    </row>
    <row r="107" ht="12">
      <c r="F107" s="168"/>
    </row>
    <row r="108" ht="12">
      <c r="F108" s="168"/>
    </row>
    <row r="109" ht="12">
      <c r="F109" s="168"/>
    </row>
    <row r="110" ht="12">
      <c r="F110" s="168"/>
    </row>
    <row r="111" ht="12">
      <c r="F111" s="168"/>
    </row>
    <row r="112" ht="12">
      <c r="F112" s="168"/>
    </row>
    <row r="113" ht="12">
      <c r="F113" s="168"/>
    </row>
    <row r="114" ht="12">
      <c r="F114" s="168"/>
    </row>
    <row r="115" ht="12">
      <c r="F115" s="168"/>
    </row>
    <row r="116" ht="12">
      <c r="F116" s="168"/>
    </row>
    <row r="117" ht="12">
      <c r="F117" s="168"/>
    </row>
    <row r="118" ht="12">
      <c r="F118" s="168"/>
    </row>
    <row r="119" ht="12">
      <c r="F119" s="168"/>
    </row>
    <row r="120" ht="12">
      <c r="F120" s="168"/>
    </row>
    <row r="121" ht="12">
      <c r="F121" s="168"/>
    </row>
    <row r="122" ht="12">
      <c r="F122" s="168"/>
    </row>
    <row r="123" ht="12">
      <c r="F123" s="168"/>
    </row>
    <row r="124" ht="12">
      <c r="F124" s="168"/>
    </row>
    <row r="125" ht="12">
      <c r="F125" s="168"/>
    </row>
    <row r="126" ht="12">
      <c r="F126" s="168"/>
    </row>
    <row r="127" ht="12">
      <c r="F127" s="168"/>
    </row>
    <row r="128" ht="12">
      <c r="F128" s="168"/>
    </row>
    <row r="129" ht="12">
      <c r="F129" s="168"/>
    </row>
    <row r="130" ht="12">
      <c r="F130" s="168"/>
    </row>
    <row r="131" ht="12">
      <c r="F131" s="168"/>
    </row>
    <row r="132" ht="12">
      <c r="F132" s="168"/>
    </row>
    <row r="133" ht="12">
      <c r="F133" s="168"/>
    </row>
    <row r="134" ht="12">
      <c r="F134" s="168"/>
    </row>
    <row r="135" ht="12">
      <c r="F135" s="168"/>
    </row>
    <row r="136" ht="12">
      <c r="F136" s="168"/>
    </row>
    <row r="137" ht="12">
      <c r="F137" s="168"/>
    </row>
  </sheetData>
  <sheetProtection password="CDF3" sheet="1" objects="1" scenarios="1"/>
  <mergeCells count="7">
    <mergeCell ref="D8:H8"/>
    <mergeCell ref="H3:J3"/>
    <mergeCell ref="D10:E10"/>
    <mergeCell ref="A1:J1"/>
    <mergeCell ref="A3:G3"/>
    <mergeCell ref="A4:J4"/>
    <mergeCell ref="D6:H6"/>
  </mergeCells>
  <printOptions horizontalCentered="1" verticalCentered="1"/>
  <pageMargins left="0" right="0" top="0" bottom="0" header="0.5118055555555555" footer="0.5118055555555555"/>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73"/>
  <sheetViews>
    <sheetView showGridLines="0" zoomScale="75" zoomScaleNormal="75" zoomScalePageLayoutView="0" workbookViewId="0" topLeftCell="A34">
      <selection activeCell="H36" sqref="H36"/>
    </sheetView>
  </sheetViews>
  <sheetFormatPr defaultColWidth="10.875" defaultRowHeight="12"/>
  <cols>
    <col min="1" max="1" width="2.875" style="249" customWidth="1"/>
    <col min="2" max="2" width="9.00390625" style="249" customWidth="1"/>
    <col min="3" max="3" width="41.00390625" style="249" customWidth="1"/>
    <col min="4" max="4" width="18.375" style="249" customWidth="1"/>
    <col min="5" max="5" width="3.75390625" style="249" customWidth="1"/>
    <col min="6" max="6" width="8.875" style="249" customWidth="1"/>
    <col min="7" max="7" width="49.75390625" style="249" customWidth="1"/>
    <col min="8" max="8" width="20.375" style="249" customWidth="1"/>
    <col min="9" max="9" width="2.875" style="249" customWidth="1"/>
    <col min="10" max="16384" width="10.875" style="250" customWidth="1"/>
  </cols>
  <sheetData>
    <row r="1" spans="1:9" ht="43.5" customHeight="1" thickBot="1">
      <c r="A1" s="762" t="s">
        <v>602</v>
      </c>
      <c r="B1" s="763"/>
      <c r="C1" s="763"/>
      <c r="D1" s="763"/>
      <c r="E1" s="763"/>
      <c r="F1" s="763"/>
      <c r="G1" s="763"/>
      <c r="H1" s="763"/>
      <c r="I1" s="764"/>
    </row>
    <row r="2" spans="1:9" ht="22.5" customHeight="1" thickBot="1">
      <c r="A2" s="765"/>
      <c r="B2" s="766"/>
      <c r="C2" s="766"/>
      <c r="D2" s="766"/>
      <c r="E2" s="766"/>
      <c r="F2" s="766"/>
      <c r="G2" s="766"/>
      <c r="H2" s="766"/>
      <c r="I2" s="767"/>
    </row>
    <row r="3" spans="1:9" ht="39.75" customHeight="1" thickBot="1">
      <c r="A3" s="768" t="s">
        <v>583</v>
      </c>
      <c r="B3" s="769"/>
      <c r="C3" s="769"/>
      <c r="D3" s="769"/>
      <c r="E3" s="769"/>
      <c r="F3" s="769"/>
      <c r="G3" s="773" t="s">
        <v>584</v>
      </c>
      <c r="H3" s="774"/>
      <c r="I3" s="775"/>
    </row>
    <row r="4" spans="1:9" ht="73.5" customHeight="1" thickBot="1">
      <c r="A4" s="770" t="s">
        <v>611</v>
      </c>
      <c r="B4" s="771"/>
      <c r="C4" s="771"/>
      <c r="D4" s="771"/>
      <c r="E4" s="771"/>
      <c r="F4" s="771"/>
      <c r="G4" s="771"/>
      <c r="H4" s="771"/>
      <c r="I4" s="772"/>
    </row>
    <row r="5" spans="1:9" ht="16.5" customHeight="1">
      <c r="A5" s="748"/>
      <c r="B5" s="749"/>
      <c r="C5" s="749"/>
      <c r="D5" s="749"/>
      <c r="E5" s="749"/>
      <c r="F5" s="749"/>
      <c r="G5" s="749"/>
      <c r="H5" s="749"/>
      <c r="I5" s="750"/>
    </row>
    <row r="6" spans="1:9" ht="51.75" customHeight="1">
      <c r="A6" s="586" t="s">
        <v>507</v>
      </c>
      <c r="B6" s="251"/>
      <c r="C6" s="252"/>
      <c r="D6" s="747" t="str">
        <f>IF(Accueil!$B$9="","",Accueil!$B$9)</f>
        <v>CENTRE SOCIAL DE LA CAPELETTE</v>
      </c>
      <c r="E6" s="747"/>
      <c r="F6" s="747"/>
      <c r="G6" s="747"/>
      <c r="H6" s="747"/>
      <c r="I6" s="587"/>
    </row>
    <row r="7" spans="1:9" ht="21" customHeight="1">
      <c r="A7" s="748"/>
      <c r="B7" s="749"/>
      <c r="C7" s="749"/>
      <c r="D7" s="749"/>
      <c r="E7" s="749"/>
      <c r="F7" s="749"/>
      <c r="G7" s="749"/>
      <c r="H7" s="749"/>
      <c r="I7" s="750"/>
    </row>
    <row r="8" spans="1:9" ht="42.75" customHeight="1">
      <c r="A8" s="751" t="s">
        <v>382</v>
      </c>
      <c r="B8" s="752"/>
      <c r="C8" s="752"/>
      <c r="D8" s="747" t="str">
        <f>IF(Accueil!$B$13="","",Accueil!$B$13)</f>
        <v>CENTRE SOCIAL DE LA CAPELETTE</v>
      </c>
      <c r="E8" s="747"/>
      <c r="F8" s="747"/>
      <c r="G8" s="747"/>
      <c r="H8" s="747"/>
      <c r="I8" s="587"/>
    </row>
    <row r="9" spans="1:9" ht="54.75" customHeight="1">
      <c r="A9" s="743"/>
      <c r="B9" s="744"/>
      <c r="C9" s="744"/>
      <c r="D9" s="744"/>
      <c r="E9" s="745" t="str">
        <f>"Exercice "&amp;ini!A1+1</f>
        <v>Exercice 2014</v>
      </c>
      <c r="F9" s="745"/>
      <c r="G9" s="745"/>
      <c r="H9" s="745"/>
      <c r="I9" s="746"/>
    </row>
    <row r="10" spans="1:9" ht="22.5" customHeight="1" thickBot="1">
      <c r="A10" s="756"/>
      <c r="B10" s="253"/>
      <c r="C10" s="254" t="s">
        <v>612</v>
      </c>
      <c r="D10" s="255" t="str">
        <f>"Réalisé  "&amp;ini!A1+1</f>
        <v>Réalisé  2014</v>
      </c>
      <c r="E10" s="758"/>
      <c r="F10" s="256"/>
      <c r="G10" s="254" t="s">
        <v>613</v>
      </c>
      <c r="H10" s="255" t="str">
        <f>"Réalisé  "&amp;ini!A1+1</f>
        <v>Réalisé  2014</v>
      </c>
      <c r="I10" s="759"/>
    </row>
    <row r="11" spans="1:9" ht="22.5" customHeight="1">
      <c r="A11" s="756"/>
      <c r="B11" s="740" t="s">
        <v>614</v>
      </c>
      <c r="C11" s="257" t="s">
        <v>487</v>
      </c>
      <c r="D11" s="258"/>
      <c r="E11" s="758"/>
      <c r="F11" s="741" t="s">
        <v>488</v>
      </c>
      <c r="G11" s="259" t="s">
        <v>489</v>
      </c>
      <c r="H11" s="260">
        <f>SUM(H12:H16)</f>
        <v>232664</v>
      </c>
      <c r="I11" s="759"/>
    </row>
    <row r="12" spans="1:9" ht="22.5" customHeight="1">
      <c r="A12" s="756"/>
      <c r="B12" s="740"/>
      <c r="C12" s="257" t="s">
        <v>490</v>
      </c>
      <c r="D12" s="258">
        <v>100072</v>
      </c>
      <c r="E12" s="758"/>
      <c r="F12" s="741"/>
      <c r="G12" s="261" t="s">
        <v>491</v>
      </c>
      <c r="H12" s="262">
        <v>42195</v>
      </c>
      <c r="I12" s="759"/>
    </row>
    <row r="13" spans="1:9" ht="22.5" customHeight="1">
      <c r="A13" s="756"/>
      <c r="B13" s="740"/>
      <c r="C13" s="257" t="s">
        <v>492</v>
      </c>
      <c r="D13" s="258"/>
      <c r="E13" s="758"/>
      <c r="F13" s="741"/>
      <c r="G13" s="263" t="s">
        <v>493</v>
      </c>
      <c r="H13" s="262"/>
      <c r="I13" s="759"/>
    </row>
    <row r="14" spans="1:9" ht="22.5" customHeight="1">
      <c r="A14" s="756"/>
      <c r="B14" s="740"/>
      <c r="C14" s="589" t="s">
        <v>494</v>
      </c>
      <c r="D14" s="590">
        <f>SUM(D11:D13)</f>
        <v>100072</v>
      </c>
      <c r="E14" s="758"/>
      <c r="F14" s="741"/>
      <c r="G14" s="263" t="s">
        <v>495</v>
      </c>
      <c r="H14" s="262">
        <v>57930</v>
      </c>
      <c r="I14" s="759"/>
    </row>
    <row r="15" spans="1:9" ht="22.5" customHeight="1">
      <c r="A15" s="756"/>
      <c r="B15" s="740" t="s">
        <v>496</v>
      </c>
      <c r="C15" s="264" t="s">
        <v>497</v>
      </c>
      <c r="D15" s="258"/>
      <c r="E15" s="758"/>
      <c r="F15" s="741"/>
      <c r="G15" s="263" t="s">
        <v>498</v>
      </c>
      <c r="H15" s="262">
        <v>103844</v>
      </c>
      <c r="I15" s="759"/>
    </row>
    <row r="16" spans="1:9" ht="22.5" customHeight="1">
      <c r="A16" s="756"/>
      <c r="B16" s="740"/>
      <c r="C16" s="265" t="s">
        <v>608</v>
      </c>
      <c r="D16" s="258"/>
      <c r="E16" s="758"/>
      <c r="F16" s="741"/>
      <c r="G16" s="591" t="s">
        <v>396</v>
      </c>
      <c r="H16" s="592">
        <v>28695</v>
      </c>
      <c r="I16" s="759"/>
    </row>
    <row r="17" spans="1:9" ht="22.5" customHeight="1">
      <c r="A17" s="756"/>
      <c r="B17" s="740"/>
      <c r="C17" s="266"/>
      <c r="D17" s="267"/>
      <c r="E17" s="758"/>
      <c r="F17" s="741"/>
      <c r="G17" s="263"/>
      <c r="H17" s="268"/>
      <c r="I17" s="759"/>
    </row>
    <row r="18" spans="1:9" ht="22.5" customHeight="1">
      <c r="A18" s="756"/>
      <c r="B18" s="740"/>
      <c r="C18" s="269" t="s">
        <v>397</v>
      </c>
      <c r="D18" s="270">
        <f>SUM(D19:D22)</f>
        <v>113643</v>
      </c>
      <c r="E18" s="758"/>
      <c r="F18" s="741"/>
      <c r="G18" s="259" t="s">
        <v>398</v>
      </c>
      <c r="H18" s="260">
        <f>SUM(H19:H23)</f>
        <v>37837</v>
      </c>
      <c r="I18" s="759"/>
    </row>
    <row r="19" spans="1:9" ht="22.5" customHeight="1">
      <c r="A19" s="756"/>
      <c r="B19" s="740"/>
      <c r="C19" s="271" t="s">
        <v>399</v>
      </c>
      <c r="D19" s="258">
        <v>94784</v>
      </c>
      <c r="E19" s="758"/>
      <c r="F19" s="741"/>
      <c r="G19" s="261" t="s">
        <v>499</v>
      </c>
      <c r="H19" s="262"/>
      <c r="I19" s="759"/>
    </row>
    <row r="20" spans="1:9" ht="22.5" customHeight="1">
      <c r="A20" s="756"/>
      <c r="B20" s="740"/>
      <c r="C20" s="271" t="s">
        <v>500</v>
      </c>
      <c r="D20" s="258"/>
      <c r="E20" s="758"/>
      <c r="F20" s="741"/>
      <c r="G20" s="272" t="s">
        <v>493</v>
      </c>
      <c r="H20" s="262"/>
      <c r="I20" s="759"/>
    </row>
    <row r="21" spans="1:9" ht="22.5" customHeight="1">
      <c r="A21" s="756"/>
      <c r="B21" s="740"/>
      <c r="C21" s="271" t="s">
        <v>400</v>
      </c>
      <c r="D21" s="258"/>
      <c r="E21" s="758"/>
      <c r="F21" s="741"/>
      <c r="G21" s="273" t="s">
        <v>401</v>
      </c>
      <c r="H21" s="262">
        <v>37837</v>
      </c>
      <c r="I21" s="759"/>
    </row>
    <row r="22" spans="1:9" ht="22.5" customHeight="1">
      <c r="A22" s="756"/>
      <c r="B22" s="740"/>
      <c r="C22" s="271" t="s">
        <v>402</v>
      </c>
      <c r="D22" s="258">
        <v>18859</v>
      </c>
      <c r="E22" s="758"/>
      <c r="F22" s="741"/>
      <c r="G22" s="272" t="s">
        <v>403</v>
      </c>
      <c r="H22" s="262"/>
      <c r="I22" s="759"/>
    </row>
    <row r="23" spans="1:9" ht="22.5" customHeight="1">
      <c r="A23" s="756"/>
      <c r="B23" s="740"/>
      <c r="C23" s="274"/>
      <c r="D23" s="275"/>
      <c r="E23" s="758"/>
      <c r="F23" s="741"/>
      <c r="G23" s="272" t="s">
        <v>404</v>
      </c>
      <c r="H23" s="262"/>
      <c r="I23" s="759"/>
    </row>
    <row r="24" spans="1:9" ht="22.5" customHeight="1">
      <c r="A24" s="756"/>
      <c r="B24" s="740"/>
      <c r="C24" s="276" t="s">
        <v>629</v>
      </c>
      <c r="D24" s="258">
        <v>30111</v>
      </c>
      <c r="E24" s="758"/>
      <c r="F24" s="741"/>
      <c r="G24" s="272"/>
      <c r="H24" s="277"/>
      <c r="I24" s="759"/>
    </row>
    <row r="25" spans="1:9" ht="22.5" customHeight="1">
      <c r="A25" s="756"/>
      <c r="B25" s="740"/>
      <c r="C25" s="276" t="s">
        <v>630</v>
      </c>
      <c r="D25" s="258">
        <v>124019</v>
      </c>
      <c r="E25" s="758"/>
      <c r="F25" s="741"/>
      <c r="G25" s="593" t="s">
        <v>494</v>
      </c>
      <c r="H25" s="594">
        <f>H11+H18</f>
        <v>270501</v>
      </c>
      <c r="I25" s="759"/>
    </row>
    <row r="26" spans="1:9" ht="22.5" customHeight="1">
      <c r="A26" s="756"/>
      <c r="B26" s="740"/>
      <c r="C26" s="276"/>
      <c r="D26" s="275"/>
      <c r="E26" s="758"/>
      <c r="F26" s="741" t="s">
        <v>631</v>
      </c>
      <c r="G26" s="272" t="s">
        <v>632</v>
      </c>
      <c r="H26" s="262">
        <v>6050</v>
      </c>
      <c r="I26" s="759"/>
    </row>
    <row r="27" spans="1:9" ht="22.5" customHeight="1">
      <c r="A27" s="756"/>
      <c r="B27" s="740"/>
      <c r="C27" s="278" t="s">
        <v>633</v>
      </c>
      <c r="D27" s="258">
        <v>1172</v>
      </c>
      <c r="E27" s="758"/>
      <c r="F27" s="741"/>
      <c r="G27" s="272" t="s">
        <v>634</v>
      </c>
      <c r="H27" s="262"/>
      <c r="I27" s="759"/>
    </row>
    <row r="28" spans="1:9" ht="22.5" customHeight="1">
      <c r="A28" s="756"/>
      <c r="B28" s="740"/>
      <c r="C28" s="595" t="s">
        <v>635</v>
      </c>
      <c r="D28" s="590">
        <f>D15+D16+D18+D24+D25+D27</f>
        <v>268945</v>
      </c>
      <c r="E28" s="758"/>
      <c r="F28" s="742" t="s">
        <v>636</v>
      </c>
      <c r="G28" s="272" t="s">
        <v>637</v>
      </c>
      <c r="H28" s="262"/>
      <c r="I28" s="759"/>
    </row>
    <row r="29" spans="1:9" ht="22.5" customHeight="1">
      <c r="A29" s="756"/>
      <c r="B29" s="761"/>
      <c r="C29" s="279" t="s">
        <v>638</v>
      </c>
      <c r="D29" s="258"/>
      <c r="E29" s="758"/>
      <c r="F29" s="742"/>
      <c r="G29" s="272" t="s">
        <v>639</v>
      </c>
      <c r="H29" s="262">
        <v>12000</v>
      </c>
      <c r="I29" s="759"/>
    </row>
    <row r="30" spans="1:9" ht="22.5" customHeight="1">
      <c r="A30" s="756"/>
      <c r="B30" s="761"/>
      <c r="C30" s="279" t="s">
        <v>640</v>
      </c>
      <c r="D30" s="258"/>
      <c r="E30" s="758"/>
      <c r="F30" s="742"/>
      <c r="G30" s="593" t="s">
        <v>635</v>
      </c>
      <c r="H30" s="594">
        <f>SUM(H26:H29)</f>
        <v>18050</v>
      </c>
      <c r="I30" s="759"/>
    </row>
    <row r="31" spans="1:9" ht="22.5" customHeight="1">
      <c r="A31" s="756"/>
      <c r="B31" s="761"/>
      <c r="C31" s="280" t="s">
        <v>648</v>
      </c>
      <c r="D31" s="258"/>
      <c r="E31" s="758"/>
      <c r="F31" s="741" t="s">
        <v>649</v>
      </c>
      <c r="G31" s="281" t="s">
        <v>650</v>
      </c>
      <c r="H31" s="282"/>
      <c r="I31" s="759"/>
    </row>
    <row r="32" spans="1:9" ht="22.5" customHeight="1">
      <c r="A32" s="756"/>
      <c r="B32" s="761"/>
      <c r="C32" s="596" t="s">
        <v>651</v>
      </c>
      <c r="D32" s="590">
        <f>D14+D28+D29+D30+D31</f>
        <v>369017</v>
      </c>
      <c r="E32" s="758"/>
      <c r="F32" s="741"/>
      <c r="G32" s="283" t="s">
        <v>652</v>
      </c>
      <c r="H32" s="262">
        <v>0</v>
      </c>
      <c r="I32" s="759"/>
    </row>
    <row r="33" spans="1:9" ht="22.5" customHeight="1">
      <c r="A33" s="756"/>
      <c r="B33" s="761"/>
      <c r="C33" s="178"/>
      <c r="D33" s="147"/>
      <c r="E33" s="758"/>
      <c r="F33" s="741"/>
      <c r="G33" s="284" t="s">
        <v>653</v>
      </c>
      <c r="H33" s="282"/>
      <c r="I33" s="759"/>
    </row>
    <row r="34" spans="1:9" ht="22.5" customHeight="1">
      <c r="A34" s="756"/>
      <c r="B34" s="761"/>
      <c r="C34" s="280" t="s">
        <v>654</v>
      </c>
      <c r="D34" s="258"/>
      <c r="E34" s="758"/>
      <c r="F34" s="741"/>
      <c r="G34" s="178"/>
      <c r="H34" s="262"/>
      <c r="I34" s="759"/>
    </row>
    <row r="35" spans="1:9" ht="22.5" customHeight="1">
      <c r="A35" s="756"/>
      <c r="B35" s="761"/>
      <c r="C35" s="280" t="s">
        <v>655</v>
      </c>
      <c r="D35" s="258"/>
      <c r="E35" s="758"/>
      <c r="F35" s="741"/>
      <c r="G35" s="285" t="s">
        <v>656</v>
      </c>
      <c r="H35" s="282"/>
      <c r="I35" s="759"/>
    </row>
    <row r="36" spans="1:9" ht="22.5" customHeight="1">
      <c r="A36" s="756"/>
      <c r="B36" s="761"/>
      <c r="C36" s="280" t="s">
        <v>663</v>
      </c>
      <c r="D36" s="258"/>
      <c r="E36" s="758"/>
      <c r="F36" s="741"/>
      <c r="G36" s="284" t="s">
        <v>664</v>
      </c>
      <c r="H36" s="262">
        <v>15548</v>
      </c>
      <c r="I36" s="759"/>
    </row>
    <row r="37" spans="1:9" ht="22.5" customHeight="1">
      <c r="A37" s="756"/>
      <c r="B37" s="761"/>
      <c r="C37" s="178"/>
      <c r="D37" s="147"/>
      <c r="E37" s="758"/>
      <c r="F37" s="741"/>
      <c r="G37" s="284" t="s">
        <v>665</v>
      </c>
      <c r="H37" s="282">
        <v>61804</v>
      </c>
      <c r="I37" s="759"/>
    </row>
    <row r="38" spans="1:9" ht="34.5" customHeight="1">
      <c r="A38" s="756"/>
      <c r="B38" s="761"/>
      <c r="C38" s="286" t="s">
        <v>666</v>
      </c>
      <c r="D38" s="287"/>
      <c r="E38" s="758"/>
      <c r="F38" s="741"/>
      <c r="G38" s="178"/>
      <c r="H38" s="262"/>
      <c r="I38" s="759"/>
    </row>
    <row r="39" spans="1:9" ht="22.5" customHeight="1">
      <c r="A39" s="756"/>
      <c r="B39" s="761"/>
      <c r="C39" s="760"/>
      <c r="D39" s="760"/>
      <c r="E39" s="758"/>
      <c r="F39" s="741"/>
      <c r="G39" s="288" t="s">
        <v>667</v>
      </c>
      <c r="H39" s="282"/>
      <c r="I39" s="759"/>
    </row>
    <row r="40" spans="1:9" ht="22.5" customHeight="1">
      <c r="A40" s="756"/>
      <c r="B40" s="253"/>
      <c r="C40" s="253"/>
      <c r="D40" s="253"/>
      <c r="E40" s="253"/>
      <c r="F40" s="741"/>
      <c r="G40" s="289" t="s">
        <v>668</v>
      </c>
      <c r="H40" s="262"/>
      <c r="I40" s="759"/>
    </row>
    <row r="41" spans="1:9" ht="22.5" customHeight="1">
      <c r="A41" s="756"/>
      <c r="B41" s="253"/>
      <c r="C41" s="253"/>
      <c r="D41" s="253"/>
      <c r="E41" s="253"/>
      <c r="F41" s="741"/>
      <c r="G41" s="178"/>
      <c r="H41" s="282"/>
      <c r="I41" s="759"/>
    </row>
    <row r="42" spans="1:9" ht="22.5" customHeight="1">
      <c r="A42" s="756"/>
      <c r="B42" s="253"/>
      <c r="C42" s="253"/>
      <c r="D42" s="253"/>
      <c r="E42" s="253"/>
      <c r="F42" s="741"/>
      <c r="G42" s="274" t="s">
        <v>669</v>
      </c>
      <c r="H42" s="262">
        <v>3114</v>
      </c>
      <c r="I42" s="759"/>
    </row>
    <row r="43" spans="1:9" ht="22.5" customHeight="1">
      <c r="A43" s="756"/>
      <c r="B43" s="253"/>
      <c r="C43" s="253"/>
      <c r="D43" s="253"/>
      <c r="E43" s="253"/>
      <c r="F43" s="741"/>
      <c r="G43" s="595" t="s">
        <v>670</v>
      </c>
      <c r="H43" s="594">
        <f>H31+H32+H33+H35+H36+H37+H39+H40+H42</f>
        <v>80466</v>
      </c>
      <c r="I43" s="759"/>
    </row>
    <row r="44" spans="1:9" ht="22.5" customHeight="1">
      <c r="A44" s="756"/>
      <c r="B44" s="253"/>
      <c r="C44" s="253"/>
      <c r="D44" s="253"/>
      <c r="E44" s="253"/>
      <c r="F44" s="290"/>
      <c r="G44" s="280" t="s">
        <v>671</v>
      </c>
      <c r="H44" s="262"/>
      <c r="I44" s="759"/>
    </row>
    <row r="45" spans="1:9" ht="22.5" customHeight="1">
      <c r="A45" s="756"/>
      <c r="B45" s="253"/>
      <c r="C45" s="253"/>
      <c r="D45" s="253"/>
      <c r="E45" s="253"/>
      <c r="F45" s="290"/>
      <c r="G45" s="597" t="s">
        <v>672</v>
      </c>
      <c r="H45" s="594">
        <f>H25+H30+H43+H44</f>
        <v>369017</v>
      </c>
      <c r="I45" s="759"/>
    </row>
    <row r="46" spans="1:9" ht="22.5" customHeight="1">
      <c r="A46" s="756"/>
      <c r="B46" s="253"/>
      <c r="C46" s="253"/>
      <c r="D46" s="253"/>
      <c r="E46" s="253"/>
      <c r="F46" s="290"/>
      <c r="G46" s="291"/>
      <c r="H46" s="147"/>
      <c r="I46" s="759"/>
    </row>
    <row r="47" spans="1:9" ht="22.5" customHeight="1">
      <c r="A47" s="756"/>
      <c r="B47" s="253"/>
      <c r="C47" s="753" t="s">
        <v>571</v>
      </c>
      <c r="D47" s="753"/>
      <c r="E47" s="253"/>
      <c r="F47" s="290"/>
      <c r="G47" s="292" t="s">
        <v>572</v>
      </c>
      <c r="H47" s="262"/>
      <c r="I47" s="759"/>
    </row>
    <row r="48" spans="1:9" ht="34.5" customHeight="1">
      <c r="A48" s="756"/>
      <c r="B48" s="253"/>
      <c r="C48" s="253"/>
      <c r="D48" s="253"/>
      <c r="E48" s="253"/>
      <c r="F48" s="290"/>
      <c r="G48" s="286" t="s">
        <v>550</v>
      </c>
      <c r="H48" s="262"/>
      <c r="I48" s="759"/>
    </row>
    <row r="49" spans="1:9" ht="37.5" customHeight="1">
      <c r="A49" s="757"/>
      <c r="B49" s="588"/>
      <c r="C49" s="588"/>
      <c r="D49" s="588"/>
      <c r="E49" s="588"/>
      <c r="F49" s="754"/>
      <c r="G49" s="754"/>
      <c r="H49" s="754"/>
      <c r="I49" s="755"/>
    </row>
    <row r="50" spans="1:9" ht="25.5">
      <c r="A50" s="293"/>
      <c r="B50" s="293"/>
      <c r="C50" s="294"/>
      <c r="D50" s="295"/>
      <c r="E50" s="295"/>
      <c r="F50" s="293"/>
      <c r="G50" s="293"/>
      <c r="H50" s="293"/>
      <c r="I50" s="296"/>
    </row>
    <row r="51" spans="1:9" ht="25.5">
      <c r="A51" s="293"/>
      <c r="B51" s="297"/>
      <c r="C51" s="298"/>
      <c r="D51" s="298"/>
      <c r="E51" s="298"/>
      <c r="F51" s="293"/>
      <c r="G51" s="293"/>
      <c r="H51" s="293"/>
      <c r="I51" s="158"/>
    </row>
    <row r="52" spans="2:9" ht="12">
      <c r="B52" s="158"/>
      <c r="C52" s="158"/>
      <c r="D52" s="299"/>
      <c r="E52" s="299"/>
      <c r="F52" s="299"/>
      <c r="G52" s="158"/>
      <c r="H52" s="158"/>
      <c r="I52" s="158"/>
    </row>
    <row r="53" spans="1:9" ht="12">
      <c r="A53" s="158"/>
      <c r="B53" s="158"/>
      <c r="I53" s="158"/>
    </row>
    <row r="54" spans="3:9" ht="15">
      <c r="C54" s="300"/>
      <c r="D54" s="300"/>
      <c r="E54" s="300"/>
      <c r="F54" s="300"/>
      <c r="I54" s="158"/>
    </row>
    <row r="55" ht="12">
      <c r="I55" s="158"/>
    </row>
    <row r="56" ht="12">
      <c r="I56" s="158"/>
    </row>
    <row r="57" ht="12">
      <c r="I57" s="158"/>
    </row>
    <row r="58" ht="12">
      <c r="I58" s="158"/>
    </row>
    <row r="59" ht="12">
      <c r="I59" s="158"/>
    </row>
    <row r="60" ht="12">
      <c r="I60" s="158"/>
    </row>
    <row r="61" ht="12">
      <c r="I61" s="158"/>
    </row>
    <row r="62" spans="7:9" ht="12">
      <c r="G62" s="301"/>
      <c r="I62" s="158"/>
    </row>
    <row r="63" spans="8:9" ht="12">
      <c r="H63" s="302"/>
      <c r="I63" s="158"/>
    </row>
    <row r="64" spans="7:9" ht="12">
      <c r="G64" s="302"/>
      <c r="I64" s="158"/>
    </row>
    <row r="65" ht="12">
      <c r="I65" s="158"/>
    </row>
    <row r="66" spans="7:9" ht="12">
      <c r="G66" s="301"/>
      <c r="I66" s="158"/>
    </row>
    <row r="67" spans="8:9" ht="12">
      <c r="H67" s="302"/>
      <c r="I67" s="158"/>
    </row>
    <row r="68" spans="8:9" ht="12">
      <c r="H68" s="302"/>
      <c r="I68" s="158"/>
    </row>
    <row r="69" spans="7:9" ht="12">
      <c r="G69" s="301"/>
      <c r="H69" s="302"/>
      <c r="I69" s="158"/>
    </row>
    <row r="70" spans="7:9" ht="12">
      <c r="G70" s="302"/>
      <c r="I70" s="158"/>
    </row>
    <row r="71" spans="7:9" ht="12">
      <c r="G71" s="302"/>
      <c r="I71" s="158"/>
    </row>
    <row r="72" ht="12">
      <c r="I72" s="158"/>
    </row>
    <row r="73" ht="12">
      <c r="I73" s="158"/>
    </row>
  </sheetData>
  <sheetProtection password="CDF3" sheet="1" objects="1" scenarios="1"/>
  <mergeCells count="25">
    <mergeCell ref="A5:I5"/>
    <mergeCell ref="A1:I1"/>
    <mergeCell ref="A2:I2"/>
    <mergeCell ref="A3:F3"/>
    <mergeCell ref="A4:I4"/>
    <mergeCell ref="G3:I3"/>
    <mergeCell ref="C47:D47"/>
    <mergeCell ref="F49:I49"/>
    <mergeCell ref="A10:A49"/>
    <mergeCell ref="E10:E39"/>
    <mergeCell ref="I10:I48"/>
    <mergeCell ref="B11:B14"/>
    <mergeCell ref="F31:F43"/>
    <mergeCell ref="C39:D39"/>
    <mergeCell ref="B29:B39"/>
    <mergeCell ref="F11:F25"/>
    <mergeCell ref="B15:B28"/>
    <mergeCell ref="F26:F27"/>
    <mergeCell ref="F28:F30"/>
    <mergeCell ref="A9:D9"/>
    <mergeCell ref="E9:I9"/>
    <mergeCell ref="D6:H6"/>
    <mergeCell ref="A7:I7"/>
    <mergeCell ref="A8:C8"/>
    <mergeCell ref="D8:H8"/>
  </mergeCells>
  <printOptions horizontalCentered="1" verticalCentered="1"/>
  <pageMargins left="0.2361111111111111" right="0" top="0" bottom="0" header="0.5118055555555555" footer="0.5118055555555555"/>
  <pageSetup fitToHeight="1" fitToWidth="1"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 MARSEILLE</dc:creator>
  <cp:keywords/>
  <dc:description/>
  <cp:lastModifiedBy>Direction</cp:lastModifiedBy>
  <cp:lastPrinted>2015-11-23T16:12:14Z</cp:lastPrinted>
  <dcterms:created xsi:type="dcterms:W3CDTF">2015-11-23T13:57:12Z</dcterms:created>
  <dcterms:modified xsi:type="dcterms:W3CDTF">2015-11-23T16:12:36Z</dcterms:modified>
  <cp:category/>
  <cp:version/>
  <cp:contentType/>
  <cp:contentStatus/>
</cp:coreProperties>
</file>